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9420" windowHeight="4245" firstSheet="1" activeTab="1"/>
  </bookViews>
  <sheets>
    <sheet name="0000" sheetId="1" state="veryHidden" r:id="rId1"/>
    <sheet name="ATILIM" sheetId="2" r:id="rId2"/>
  </sheets>
  <definedNames/>
  <calcPr fullCalcOnLoad="1"/>
</workbook>
</file>

<file path=xl/sharedStrings.xml><?xml version="1.0" encoding="utf-8"?>
<sst xmlns="http://schemas.openxmlformats.org/spreadsheetml/2006/main" count="198" uniqueCount="141">
  <si>
    <t>HAMMADDELER</t>
  </si>
  <si>
    <t>DM</t>
  </si>
  <si>
    <t>VEVİ</t>
  </si>
  <si>
    <t>VEM</t>
  </si>
  <si>
    <t>DVE</t>
  </si>
  <si>
    <t xml:space="preserve">  CA</t>
  </si>
  <si>
    <t xml:space="preserve">  P</t>
  </si>
  <si>
    <t>MISIR</t>
  </si>
  <si>
    <t>BUĞDAY</t>
  </si>
  <si>
    <t>KEPEK</t>
  </si>
  <si>
    <t>RAZMOL</t>
  </si>
  <si>
    <t>ÇAVDAR</t>
  </si>
  <si>
    <t>YULAF</t>
  </si>
  <si>
    <t>BONKALİTE</t>
  </si>
  <si>
    <t>MELAS</t>
  </si>
  <si>
    <t>MISIR SİLAJI</t>
  </si>
  <si>
    <t>İHTİYAÇLAR</t>
  </si>
  <si>
    <t>TOPLAM</t>
  </si>
  <si>
    <t>FARK</t>
  </si>
  <si>
    <t>BESİ</t>
  </si>
  <si>
    <t>YONCA VASAT</t>
  </si>
  <si>
    <t>YONCA ORTA</t>
  </si>
  <si>
    <t>YONCA İYİ</t>
  </si>
  <si>
    <t xml:space="preserve">ARPA  </t>
  </si>
  <si>
    <t>BÜT.PAM.TOH.</t>
  </si>
  <si>
    <t>PAMUK KÜS.</t>
  </si>
  <si>
    <t>AYÇİÇEK BÜTÜN</t>
  </si>
  <si>
    <t>AYÇİÇEK 30</t>
  </si>
  <si>
    <t>KANOLA KÜS.</t>
  </si>
  <si>
    <t>RUŞEYM</t>
  </si>
  <si>
    <t>SOYA KÜSPESİ</t>
  </si>
  <si>
    <t>SOYA TAM YAĞ.</t>
  </si>
  <si>
    <t>KEÇİ BOYNUZU</t>
  </si>
  <si>
    <t>MER.KEPEĞİ</t>
  </si>
  <si>
    <t>SAMAN-BUĞDAY</t>
  </si>
  <si>
    <t>SAMAN-ARPA</t>
  </si>
  <si>
    <t>SAMAN-FASULYE</t>
  </si>
  <si>
    <t>DOM.POSASI</t>
  </si>
  <si>
    <t>ELMA POSASI</t>
  </si>
  <si>
    <t>MALT</t>
  </si>
  <si>
    <t>PANCAR POSASI</t>
  </si>
  <si>
    <t>NARENCİYE POS.</t>
  </si>
  <si>
    <t>A D F</t>
  </si>
  <si>
    <t>ADF</t>
  </si>
  <si>
    <t>CA</t>
  </si>
  <si>
    <t>P</t>
  </si>
  <si>
    <t>İ.DEN.</t>
  </si>
  <si>
    <t>D.DE.</t>
  </si>
  <si>
    <t>DCP</t>
  </si>
  <si>
    <t>OEB</t>
  </si>
  <si>
    <t>H.P</t>
  </si>
  <si>
    <t>M.ENR.</t>
  </si>
  <si>
    <t>H.SEL.</t>
  </si>
  <si>
    <t>H.KÜL</t>
  </si>
  <si>
    <t>BUĞ.KIRIĞI</t>
  </si>
  <si>
    <t>FİĞ</t>
  </si>
  <si>
    <t>SORGHUM</t>
  </si>
  <si>
    <t>K.OT (İYİ)</t>
  </si>
  <si>
    <t>K.OT (ORTA)</t>
  </si>
  <si>
    <t>K.YONCA</t>
  </si>
  <si>
    <t>Y.YONCA</t>
  </si>
  <si>
    <t>PAN.TOH.</t>
  </si>
  <si>
    <t xml:space="preserve">PANCAR </t>
  </si>
  <si>
    <t>ŞPK KURU</t>
  </si>
  <si>
    <t>PEAK YEMİ</t>
  </si>
  <si>
    <t>YÜK.VER.SÜT</t>
  </si>
  <si>
    <t>SÜPER SÜT</t>
  </si>
  <si>
    <t>NORMAL SÜT</t>
  </si>
  <si>
    <t>DÜVE YEMİ</t>
  </si>
  <si>
    <t>KURU DÖNEM</t>
  </si>
  <si>
    <t>BESİ BAŞLANGIÇ</t>
  </si>
  <si>
    <t>BESİ BİTİŞ</t>
  </si>
  <si>
    <t>BZĞ.BAŞLANGIÇ</t>
  </si>
  <si>
    <t>BZĞ.BÜYÜTME</t>
  </si>
  <si>
    <t>İYN.DEN.</t>
  </si>
  <si>
    <t>DLG.DĞ.</t>
  </si>
  <si>
    <t>MGRİZİ</t>
  </si>
  <si>
    <t>MUHTEMEL</t>
  </si>
  <si>
    <t>BESİN MADDELERİ</t>
  </si>
  <si>
    <t>KULLANILACAK</t>
  </si>
  <si>
    <t>MİKTAR ( KG )</t>
  </si>
  <si>
    <t>GÜNLÜK AĞIRLIK KAZANCI</t>
  </si>
  <si>
    <t>200 KG</t>
  </si>
  <si>
    <t>250 KG</t>
  </si>
  <si>
    <t>300 KG</t>
  </si>
  <si>
    <t>350 KG</t>
  </si>
  <si>
    <t>400 KG</t>
  </si>
  <si>
    <t>450 KG</t>
  </si>
  <si>
    <t>500 KG</t>
  </si>
  <si>
    <t>550 KG</t>
  </si>
  <si>
    <t>K.MADDE</t>
  </si>
  <si>
    <t>ENERJİ</t>
  </si>
  <si>
    <t>PROTEİN</t>
  </si>
  <si>
    <t>KARŞILANAN MİKTARLAR</t>
  </si>
  <si>
    <t>SONUÇ RAPORU</t>
  </si>
  <si>
    <t>CANLI</t>
  </si>
  <si>
    <t>AĞIRLIK</t>
  </si>
  <si>
    <t xml:space="preserve">CANLI AĞIRLIK </t>
  </si>
  <si>
    <t>BUZAĞI BÜYÜTME</t>
  </si>
  <si>
    <t>BESİ YEMİ</t>
  </si>
  <si>
    <t>BESİ KONSANTRE</t>
  </si>
  <si>
    <t>1-</t>
  </si>
  <si>
    <t>2-</t>
  </si>
  <si>
    <t>3-</t>
  </si>
  <si>
    <t xml:space="preserve">MISIR  </t>
  </si>
  <si>
    <t>ARTIK RASYON HAZIRLAMAYA BAŞLAYABİLİRSİNİZ.</t>
  </si>
  <si>
    <t>4-</t>
  </si>
  <si>
    <t>5-</t>
  </si>
  <si>
    <t>6-</t>
  </si>
  <si>
    <t>7-</t>
  </si>
  <si>
    <t>GÖSTERİR.</t>
  </si>
  <si>
    <t>8-</t>
  </si>
  <si>
    <t>BUNU SAĞLAYINCAYA KADAR KULLANDIĞIMIZ BESİN MADDELERİNİN MİKTARLARIYLA OYNAMAMIZ GEREKİR.</t>
  </si>
  <si>
    <r>
      <rPr>
        <b/>
        <sz val="10"/>
        <color indexed="10"/>
        <rFont val="Arial"/>
        <family val="2"/>
      </rPr>
      <t>****</t>
    </r>
    <r>
      <rPr>
        <b/>
        <sz val="10"/>
        <rFont val="Arial"/>
        <family val="2"/>
      </rPr>
      <t>BU ORANIN BOZUK OLMASI SİNDİRİME DAYALI İŞKEMBE RAHATSIZLIKLARINA DAVETİYE ÇIKARIR.</t>
    </r>
  </si>
  <si>
    <t>FABRİKA YEMLERİ DE, FİRMAMIZIN ÜRETTİĞİ VE SİNDİRİLEBİLİRLİK DEĞERLERİ ÜZERİNDEN FORMÜLİZE EDİLMİŞ YEMLER OLUP, ORTAYA ÇIKAN DEĞERLER ,</t>
  </si>
  <si>
    <t>NET DEĞERLERDİR.BAŞKA FİRMALARA AİT YEMLERLE YAPTIĞINIZ RASYONLARLA İLGİLİ, DENGELİ BİR BESLEME GARANTİSİ VEREMİYECEĞİMİZİ BİLMENİZİ</t>
  </si>
  <si>
    <t>BU RASYONU KULLANMADAN ÖNCE YAPMAMIZ GEREKEN  ÖNEMLİ 1 KONTROL VARDIR.</t>
  </si>
  <si>
    <r>
      <rPr>
        <b/>
        <sz val="10"/>
        <rFont val="Arial"/>
        <family val="2"/>
      </rPr>
      <t>YAPTIĞIMIZ RASYONDAKİ ;</t>
    </r>
    <r>
      <rPr>
        <sz val="10"/>
        <rFont val="Arial"/>
        <family val="2"/>
      </rPr>
      <t xml:space="preserve"> </t>
    </r>
    <r>
      <rPr>
        <b/>
        <u val="single"/>
        <sz val="10"/>
        <color indexed="56"/>
        <rFont val="Arial"/>
        <family val="2"/>
      </rPr>
      <t>KABA YEM ORANININ % 25 - KESİF YEM ORANININ % 75 OLMASI İSTENİR</t>
    </r>
    <r>
      <rPr>
        <sz val="10"/>
        <rFont val="Arial"/>
        <family val="2"/>
      </rPr>
      <t>.</t>
    </r>
  </si>
  <si>
    <t>KIVIRCIK</t>
  </si>
  <si>
    <t>YAZINIZ.</t>
  </si>
  <si>
    <t>İDEAL ORAN</t>
  </si>
  <si>
    <t>KABA YEM ORANI - %</t>
  </si>
  <si>
    <t>KESİF YEM ORANI - %</t>
  </si>
  <si>
    <r>
      <t xml:space="preserve">LÜTFEN ÖNCE ÖRNEĞİ İNCELEYİN.ARDINDAN İLK OLARAK ; </t>
    </r>
    <r>
      <rPr>
        <b/>
        <u val="single"/>
        <sz val="12"/>
        <rFont val="Arial"/>
        <family val="2"/>
      </rPr>
      <t>SARI KUTULARIN İÇİNDEKİ RAKAMLARI</t>
    </r>
    <r>
      <rPr>
        <b/>
        <sz val="12"/>
        <rFont val="Arial"/>
        <family val="2"/>
      </rPr>
      <t xml:space="preserve"> </t>
    </r>
    <r>
      <rPr>
        <b/>
        <sz val="10"/>
        <rFont val="Arial"/>
        <family val="2"/>
      </rPr>
      <t>SİLİNİZ.</t>
    </r>
    <r>
      <rPr>
        <b/>
        <sz val="12"/>
        <rFont val="Arial"/>
        <family val="2"/>
      </rPr>
      <t xml:space="preserve"> </t>
    </r>
  </si>
  <si>
    <r>
      <t>KURU MADDE</t>
    </r>
    <r>
      <rPr>
        <b/>
        <sz val="10"/>
        <color indexed="10"/>
        <rFont val="Arial"/>
        <family val="2"/>
      </rPr>
      <t xml:space="preserve"> - DM</t>
    </r>
    <r>
      <rPr>
        <b/>
        <sz val="10"/>
        <rFont val="Arial"/>
        <family val="2"/>
      </rPr>
      <t xml:space="preserve"> </t>
    </r>
  </si>
  <si>
    <r>
      <t xml:space="preserve">ENERJİ - </t>
    </r>
    <r>
      <rPr>
        <b/>
        <sz val="10"/>
        <color indexed="10"/>
        <rFont val="Arial"/>
        <family val="2"/>
      </rPr>
      <t>VEVİ</t>
    </r>
  </si>
  <si>
    <r>
      <t xml:space="preserve">PROTEİN - </t>
    </r>
    <r>
      <rPr>
        <b/>
        <sz val="10"/>
        <color indexed="10"/>
        <rFont val="Arial"/>
        <family val="2"/>
      </rPr>
      <t>DVE</t>
    </r>
  </si>
  <si>
    <r>
      <t xml:space="preserve">İHTİYAÇLAR TABLOSUNDAKİ MAVİ KUTULARDA YER ALAN HAYVANINIZIN CANLI AĞIRLIĞINI VE ALTINDAKİ ,  </t>
    </r>
    <r>
      <rPr>
        <b/>
        <u val="single"/>
        <sz val="12"/>
        <color indexed="10"/>
        <rFont val="Arial"/>
        <family val="2"/>
      </rPr>
      <t>DM,VEVİ,DVE</t>
    </r>
    <r>
      <rPr>
        <b/>
        <sz val="10"/>
        <rFont val="Arial"/>
        <family val="2"/>
      </rPr>
      <t xml:space="preserve"> DEĞERLERİNİ SONUÇ RAPORU </t>
    </r>
  </si>
  <si>
    <r>
      <t xml:space="preserve">TABLOSUNDAKİ </t>
    </r>
    <r>
      <rPr>
        <b/>
        <u val="single"/>
        <sz val="12"/>
        <rFont val="Arial"/>
        <family val="2"/>
      </rPr>
      <t>SARI BOYALI KUTULARDAKİ AİT OLDUĞU YERLERE</t>
    </r>
    <r>
      <rPr>
        <b/>
        <sz val="10"/>
        <rFont val="Arial"/>
        <family val="2"/>
      </rPr>
      <t xml:space="preserve"> YAZINIZ.</t>
    </r>
  </si>
  <si>
    <r>
      <rPr>
        <b/>
        <u val="single"/>
        <sz val="12"/>
        <rFont val="Arial"/>
        <family val="2"/>
      </rPr>
      <t>TURUNCU</t>
    </r>
    <r>
      <rPr>
        <u val="single"/>
        <sz val="10"/>
        <rFont val="Arial"/>
        <family val="2"/>
      </rPr>
      <t xml:space="preserve"> </t>
    </r>
    <r>
      <rPr>
        <b/>
        <u val="single"/>
        <sz val="12"/>
        <rFont val="Arial"/>
        <family val="2"/>
      </rPr>
      <t>BOYALI SÜTUNLARDAKİ YEMLERDEN</t>
    </r>
    <r>
      <rPr>
        <sz val="10"/>
        <rFont val="Arial"/>
        <family val="2"/>
      </rPr>
      <t xml:space="preserve"> BİRİNİ SEÇİP,</t>
    </r>
    <r>
      <rPr>
        <b/>
        <u val="single"/>
        <sz val="12"/>
        <rFont val="Arial"/>
        <family val="2"/>
      </rPr>
      <t>KULLANACAĞINIZ YEM MİKTARINI</t>
    </r>
    <r>
      <rPr>
        <sz val="10"/>
        <rFont val="Arial"/>
        <family val="2"/>
      </rPr>
      <t xml:space="preserve"> SEÇTİĞİNİZ YEMİN KARŞISINA DENK GELEN </t>
    </r>
    <r>
      <rPr>
        <b/>
        <u val="single"/>
        <sz val="12"/>
        <rFont val="Arial"/>
        <family val="2"/>
      </rPr>
      <t>SARI KUTUYA</t>
    </r>
  </si>
  <si>
    <r>
      <t xml:space="preserve">YEMLERİN KARŞISINDAKİ </t>
    </r>
    <r>
      <rPr>
        <b/>
        <u val="single"/>
        <sz val="12"/>
        <rFont val="Arial"/>
        <family val="2"/>
      </rPr>
      <t>SARI KUTULARA</t>
    </r>
    <r>
      <rPr>
        <b/>
        <sz val="10"/>
        <rFont val="Arial"/>
        <family val="2"/>
      </rPr>
      <t xml:space="preserve"> YAZINIZ.</t>
    </r>
  </si>
  <si>
    <r>
      <t xml:space="preserve">KULLANMAYI PLANLADIĞINIZ </t>
    </r>
    <r>
      <rPr>
        <b/>
        <u val="single"/>
        <sz val="12"/>
        <rFont val="Arial"/>
        <family val="2"/>
      </rPr>
      <t>KABA YEMLERİ MOR SÜTUNLARDAKİ ALTERNATİFLERDEN</t>
    </r>
    <r>
      <rPr>
        <b/>
        <sz val="10"/>
        <rFont val="Arial"/>
        <family val="2"/>
      </rPr>
      <t xml:space="preserve"> SEÇEREK </t>
    </r>
    <r>
      <rPr>
        <b/>
        <u val="single"/>
        <sz val="12"/>
        <rFont val="Arial"/>
        <family val="2"/>
      </rPr>
      <t>KULLANACAĞINIZ MİKTARLARI</t>
    </r>
    <r>
      <rPr>
        <b/>
        <sz val="10"/>
        <rFont val="Arial"/>
        <family val="2"/>
      </rPr>
      <t xml:space="preserve"> SEÇTİĞİNİZ KABA </t>
    </r>
  </si>
  <si>
    <t>GÖRECEKSİNİZ.</t>
  </si>
  <si>
    <r>
      <t xml:space="preserve">SARI BOYALI SÜTUNLARI DOLDURDUĞUNUZ DA SONUÇ RAPORU TABLOSUNDA Kİ  </t>
    </r>
    <r>
      <rPr>
        <b/>
        <u val="single"/>
        <sz val="10"/>
        <color indexed="10"/>
        <rFont val="Arial"/>
        <family val="2"/>
      </rPr>
      <t xml:space="preserve">KIRMIZI  BOYALI FARK SÜTUNUNDA </t>
    </r>
    <r>
      <rPr>
        <b/>
        <u val="single"/>
        <sz val="12"/>
        <color indexed="10"/>
        <rFont val="Arial"/>
        <family val="2"/>
      </rPr>
      <t>( - ) VE ( + )</t>
    </r>
    <r>
      <rPr>
        <b/>
        <sz val="10"/>
        <rFont val="Arial"/>
        <family val="2"/>
      </rPr>
      <t xml:space="preserve"> DEĞERLER OLUŞTUĞUNU</t>
    </r>
  </si>
  <si>
    <r>
      <rPr>
        <b/>
        <sz val="10"/>
        <color indexed="10"/>
        <rFont val="Arial"/>
        <family val="2"/>
      </rPr>
      <t>FARK</t>
    </r>
    <r>
      <rPr>
        <b/>
        <sz val="10"/>
        <rFont val="Arial"/>
        <family val="2"/>
      </rPr>
      <t xml:space="preserve"> SÜTUNUNDA Kİ DEĞERLERİN </t>
    </r>
    <r>
      <rPr>
        <b/>
        <u val="single"/>
        <sz val="12"/>
        <color indexed="10"/>
        <rFont val="Arial"/>
        <family val="2"/>
      </rPr>
      <t>( DM - VEVİ - DVE )</t>
    </r>
    <r>
      <rPr>
        <b/>
        <u val="single"/>
        <sz val="12"/>
        <rFont val="Arial"/>
        <family val="2"/>
      </rPr>
      <t>SIFIR VEYA SIFIRA YAKIN OLMASI</t>
    </r>
    <r>
      <rPr>
        <b/>
        <sz val="10"/>
        <rFont val="Arial"/>
        <family val="2"/>
      </rPr>
      <t xml:space="preserve"> O RASYONUN DOĞRU VE DENGELİ YAPILMIŞ BİR RASYON OLDUĞUNU </t>
    </r>
  </si>
  <si>
    <r>
      <t xml:space="preserve">VEYA MİKTARLARIYLA OYNAYARAK BU DEĞERLERİ </t>
    </r>
    <r>
      <rPr>
        <b/>
        <u val="single"/>
        <sz val="12"/>
        <color indexed="10"/>
        <rFont val="Arial"/>
        <family val="2"/>
      </rPr>
      <t>SIFIRA YAKLAŞTIRMALIYIZ</t>
    </r>
    <r>
      <rPr>
        <b/>
        <u val="single"/>
        <sz val="10"/>
        <color indexed="10"/>
        <rFont val="Arial"/>
        <family val="2"/>
      </rPr>
      <t>.</t>
    </r>
    <r>
      <rPr>
        <b/>
        <sz val="10"/>
        <rFont val="Arial"/>
        <family val="2"/>
      </rPr>
      <t>BÖYLECE RASYONU SONUÇLANDIRMIŞ OLURUZ.</t>
    </r>
  </si>
  <si>
    <r>
      <t xml:space="preserve">ŞAYET </t>
    </r>
    <r>
      <rPr>
        <b/>
        <u val="single"/>
        <sz val="12"/>
        <color indexed="10"/>
        <rFont val="Arial"/>
        <family val="2"/>
      </rPr>
      <t>KIRMIZI KUTULARIN İÇERİSİNDEKİ BU DEĞERLERDEN HERHANGİ BİRİ VEYA BİRKAÇI SIFIR DEĞİL İSE</t>
    </r>
    <r>
      <rPr>
        <b/>
        <sz val="10"/>
        <rFont val="Arial"/>
        <family val="2"/>
      </rPr>
      <t xml:space="preserve"> KULLANDIĞIMIZ BESİN MADDELERİNİN ÇEŞİT </t>
    </r>
  </si>
  <si>
    <r>
      <rPr>
        <b/>
        <sz val="14"/>
        <color indexed="10"/>
        <rFont val="Arial"/>
        <family val="2"/>
      </rPr>
      <t>UYARI !!!!!!!!!!</t>
    </r>
    <r>
      <rPr>
        <b/>
        <sz val="10"/>
        <rFont val="Arial"/>
        <family val="2"/>
      </rPr>
      <t xml:space="preserve">   BU RASYON PROGRAMINDA KULLANDIĞIMIZ BÜTÜN BESİN MADDELERİNİN </t>
    </r>
    <r>
      <rPr>
        <b/>
        <u val="single"/>
        <sz val="12"/>
        <color indexed="10"/>
        <rFont val="Arial"/>
        <family val="2"/>
      </rPr>
      <t>SİNDİRİLEBİLİRLİK DEĞERLERİ</t>
    </r>
    <r>
      <rPr>
        <b/>
        <sz val="10"/>
        <rFont val="Arial"/>
        <family val="2"/>
      </rPr>
      <t xml:space="preserve"> KULLANILMIŞTIR.AYNI ZAMANDA</t>
    </r>
  </si>
  <si>
    <r>
      <t>İSTERİZ.</t>
    </r>
    <r>
      <rPr>
        <b/>
        <u val="single"/>
        <sz val="12"/>
        <color indexed="10"/>
        <rFont val="Arial"/>
        <family val="2"/>
      </rPr>
      <t>( HAM PROTEİN VE METABOLİK ENERJİ BÜRÜT BESİN DEĞERLERİNİ İÇERİR VE  YANILTICIDIR. )</t>
    </r>
  </si>
  <si>
    <r>
      <t xml:space="preserve">DAHA AYRINTILI BİLGİ VE SORULARINIZ İÇİN LÜTFEN </t>
    </r>
    <r>
      <rPr>
        <b/>
        <u val="single"/>
        <sz val="10"/>
        <color indexed="10"/>
        <rFont val="Arial"/>
        <family val="2"/>
      </rPr>
      <t>TIKLAYINIZ</t>
    </r>
    <r>
      <rPr>
        <b/>
        <sz val="10"/>
        <rFont val="Arial"/>
        <family val="2"/>
      </rPr>
      <t>…</t>
    </r>
  </si>
  <si>
    <t>Güncelleme Tarihi:01 Mart 2011</t>
  </si>
</sst>
</file>

<file path=xl/styles.xml><?xml version="1.0" encoding="utf-8"?>
<styleSheet xmlns="http://schemas.openxmlformats.org/spreadsheetml/2006/main">
  <numFmts count="1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#,##0\ &quot;TL&quot;"/>
  </numFmts>
  <fonts count="64">
    <font>
      <sz val="10"/>
      <name val="Arial"/>
      <family val="0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1"/>
      <color indexed="10"/>
      <name val="Arial"/>
      <family val="2"/>
    </font>
    <font>
      <sz val="11"/>
      <name val="Arial"/>
      <family val="2"/>
    </font>
    <font>
      <u val="single"/>
      <sz val="7.5"/>
      <color indexed="12"/>
      <name val="Helv"/>
      <family val="0"/>
    </font>
    <font>
      <b/>
      <sz val="11"/>
      <name val="Arial"/>
      <family val="2"/>
    </font>
    <font>
      <b/>
      <u val="single"/>
      <sz val="10"/>
      <color indexed="10"/>
      <name val="Arial"/>
      <family val="2"/>
    </font>
    <font>
      <b/>
      <sz val="12"/>
      <name val="Arial"/>
      <family val="2"/>
    </font>
    <font>
      <b/>
      <u val="single"/>
      <sz val="12"/>
      <color indexed="10"/>
      <name val="Arial"/>
      <family val="2"/>
    </font>
    <font>
      <b/>
      <u val="single"/>
      <sz val="12"/>
      <name val="Arial"/>
      <family val="2"/>
    </font>
    <font>
      <b/>
      <u val="single"/>
      <sz val="10"/>
      <color indexed="56"/>
      <name val="Arial"/>
      <family val="2"/>
    </font>
    <font>
      <b/>
      <sz val="14"/>
      <color indexed="10"/>
      <name val="Arial"/>
      <family val="2"/>
    </font>
    <font>
      <b/>
      <sz val="12"/>
      <color indexed="10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8"/>
      <name val="Arial"/>
      <family val="2"/>
    </font>
    <font>
      <b/>
      <sz val="11"/>
      <color indexed="18"/>
      <name val="Arial"/>
      <family val="2"/>
    </font>
    <font>
      <b/>
      <sz val="12"/>
      <color indexed="18"/>
      <name val="Arial"/>
      <family val="2"/>
    </font>
    <font>
      <b/>
      <sz val="10"/>
      <color indexed="17"/>
      <name val="Arial"/>
      <family val="2"/>
    </font>
    <font>
      <b/>
      <sz val="10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0"/>
      <color theme="4" tint="-0.4999699890613556"/>
      <name val="Arial"/>
      <family val="2"/>
    </font>
    <font>
      <b/>
      <sz val="11"/>
      <color theme="4" tint="-0.4999699890613556"/>
      <name val="Arial"/>
      <family val="2"/>
    </font>
    <font>
      <b/>
      <sz val="12"/>
      <color theme="4" tint="-0.4999699890613556"/>
      <name val="Arial"/>
      <family val="2"/>
    </font>
    <font>
      <b/>
      <sz val="10"/>
      <color rgb="FF00B050"/>
      <name val="Arial"/>
      <family val="2"/>
    </font>
    <font>
      <b/>
      <sz val="12"/>
      <color rgb="FFFF0000"/>
      <name val="Arial"/>
      <family val="2"/>
    </font>
    <font>
      <b/>
      <sz val="10"/>
      <color theme="4" tint="-0.2499700039625167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" applyNumberFormat="0" applyFill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7" fillId="20" borderId="5" applyNumberFormat="0" applyAlignment="0" applyProtection="0"/>
    <xf numFmtId="0" fontId="48" fillId="21" borderId="6" applyNumberFormat="0" applyAlignment="0" applyProtection="0"/>
    <xf numFmtId="0" fontId="49" fillId="20" borderId="6" applyNumberFormat="0" applyAlignment="0" applyProtection="0"/>
    <xf numFmtId="0" fontId="50" fillId="22" borderId="7" applyNumberFormat="0" applyAlignment="0" applyProtection="0"/>
    <xf numFmtId="0" fontId="51" fillId="23" borderId="0" applyNumberFormat="0" applyBorder="0" applyAlignment="0" applyProtection="0"/>
    <xf numFmtId="0" fontId="7" fillId="0" borderId="0" applyNumberFormat="0" applyFill="0" applyBorder="0" applyAlignment="0" applyProtection="0"/>
    <xf numFmtId="0" fontId="52" fillId="24" borderId="0" applyNumberFormat="0" applyBorder="0" applyAlignment="0" applyProtection="0"/>
    <xf numFmtId="0" fontId="0" fillId="25" borderId="8" applyNumberFormat="0" applyFont="0" applyAlignment="0" applyProtection="0"/>
    <xf numFmtId="0" fontId="53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2" fontId="0" fillId="33" borderId="0" xfId="0" applyNumberFormat="1" applyFill="1" applyAlignment="1">
      <alignment/>
    </xf>
    <xf numFmtId="0" fontId="1" fillId="33" borderId="0" xfId="0" applyFont="1" applyFill="1" applyAlignment="1">
      <alignment/>
    </xf>
    <xf numFmtId="0" fontId="0" fillId="34" borderId="0" xfId="0" applyFill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2" fillId="35" borderId="0" xfId="0" applyFont="1" applyFill="1" applyAlignment="1">
      <alignment/>
    </xf>
    <xf numFmtId="0" fontId="2" fillId="34" borderId="0" xfId="0" applyFont="1" applyFill="1" applyAlignment="1">
      <alignment/>
    </xf>
    <xf numFmtId="0" fontId="5" fillId="36" borderId="0" xfId="0" applyFont="1" applyFill="1" applyAlignment="1">
      <alignment/>
    </xf>
    <xf numFmtId="0" fontId="4" fillId="0" borderId="0" xfId="0" applyFont="1" applyAlignment="1">
      <alignment/>
    </xf>
    <xf numFmtId="0" fontId="4" fillId="33" borderId="0" xfId="0" applyFont="1" applyFill="1" applyAlignment="1">
      <alignment/>
    </xf>
    <xf numFmtId="0" fontId="4" fillId="34" borderId="0" xfId="0" applyFont="1" applyFill="1" applyAlignment="1">
      <alignment/>
    </xf>
    <xf numFmtId="0" fontId="4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Fill="1" applyBorder="1" applyAlignment="1">
      <alignment/>
    </xf>
    <xf numFmtId="0" fontId="8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56" fillId="0" borderId="13" xfId="0" applyFont="1" applyFill="1" applyBorder="1" applyAlignment="1">
      <alignment/>
    </xf>
    <xf numFmtId="0" fontId="56" fillId="0" borderId="14" xfId="0" applyFont="1" applyFill="1" applyBorder="1" applyAlignment="1">
      <alignment/>
    </xf>
    <xf numFmtId="0" fontId="1" fillId="0" borderId="0" xfId="0" applyFont="1" applyFill="1" applyAlignment="1">
      <alignment/>
    </xf>
    <xf numFmtId="0" fontId="57" fillId="0" borderId="0" xfId="0" applyFont="1" applyFill="1" applyAlignment="1">
      <alignment/>
    </xf>
    <xf numFmtId="0" fontId="56" fillId="0" borderId="15" xfId="0" applyFont="1" applyFill="1" applyBorder="1" applyAlignment="1">
      <alignment/>
    </xf>
    <xf numFmtId="0" fontId="0" fillId="0" borderId="0" xfId="0" applyFont="1" applyAlignment="1">
      <alignment/>
    </xf>
    <xf numFmtId="0" fontId="2" fillId="0" borderId="11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58" fillId="0" borderId="16" xfId="0" applyFont="1" applyFill="1" applyBorder="1" applyAlignment="1">
      <alignment/>
    </xf>
    <xf numFmtId="0" fontId="58" fillId="0" borderId="13" xfId="0" applyFont="1" applyFill="1" applyBorder="1" applyAlignment="1">
      <alignment/>
    </xf>
    <xf numFmtId="0" fontId="0" fillId="0" borderId="0" xfId="0" applyBorder="1" applyAlignment="1">
      <alignment/>
    </xf>
    <xf numFmtId="4" fontId="2" fillId="0" borderId="0" xfId="0" applyNumberFormat="1" applyFont="1" applyFill="1" applyBorder="1" applyAlignment="1">
      <alignment/>
    </xf>
    <xf numFmtId="4" fontId="56" fillId="0" borderId="0" xfId="0" applyNumberFormat="1" applyFont="1" applyFill="1" applyBorder="1" applyAlignment="1">
      <alignment/>
    </xf>
    <xf numFmtId="0" fontId="4" fillId="0" borderId="17" xfId="0" applyFont="1" applyFill="1" applyBorder="1" applyAlignment="1">
      <alignment/>
    </xf>
    <xf numFmtId="172" fontId="2" fillId="37" borderId="18" xfId="0" applyNumberFormat="1" applyFont="1" applyFill="1" applyBorder="1" applyAlignment="1" applyProtection="1">
      <alignment horizontal="center"/>
      <protection locked="0"/>
    </xf>
    <xf numFmtId="172" fontId="2" fillId="37" borderId="10" xfId="0" applyNumberFormat="1" applyFont="1" applyFill="1" applyBorder="1" applyAlignment="1" applyProtection="1">
      <alignment horizontal="center"/>
      <protection locked="0"/>
    </xf>
    <xf numFmtId="0" fontId="56" fillId="0" borderId="19" xfId="0" applyFont="1" applyFill="1" applyBorder="1" applyAlignment="1">
      <alignment horizontal="center"/>
    </xf>
    <xf numFmtId="0" fontId="56" fillId="0" borderId="20" xfId="0" applyFont="1" applyFill="1" applyBorder="1" applyAlignment="1">
      <alignment horizontal="center"/>
    </xf>
    <xf numFmtId="0" fontId="56" fillId="0" borderId="0" xfId="0" applyFont="1" applyFill="1" applyBorder="1" applyAlignment="1">
      <alignment horizontal="center"/>
    </xf>
    <xf numFmtId="0" fontId="2" fillId="0" borderId="21" xfId="0" applyFont="1" applyBorder="1" applyAlignment="1">
      <alignment horizontal="center"/>
    </xf>
    <xf numFmtId="4" fontId="2" fillId="0" borderId="0" xfId="0" applyNumberFormat="1" applyFont="1" applyFill="1" applyBorder="1" applyAlignment="1" applyProtection="1">
      <alignment/>
      <protection locked="0"/>
    </xf>
    <xf numFmtId="3" fontId="2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10" fillId="0" borderId="0" xfId="0" applyFont="1" applyFill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2" fillId="8" borderId="22" xfId="0" applyFont="1" applyFill="1" applyBorder="1" applyAlignment="1">
      <alignment horizontal="center"/>
    </xf>
    <xf numFmtId="0" fontId="2" fillId="8" borderId="15" xfId="0" applyFont="1" applyFill="1" applyBorder="1" applyAlignment="1">
      <alignment horizontal="center"/>
    </xf>
    <xf numFmtId="0" fontId="56" fillId="0" borderId="11" xfId="0" applyFont="1" applyBorder="1" applyAlignment="1">
      <alignment horizontal="center"/>
    </xf>
    <xf numFmtId="0" fontId="59" fillId="0" borderId="0" xfId="0" applyFont="1" applyFill="1" applyAlignment="1">
      <alignment/>
    </xf>
    <xf numFmtId="0" fontId="2" fillId="0" borderId="18" xfId="0" applyFont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17" fontId="0" fillId="33" borderId="0" xfId="0" applyNumberFormat="1" applyFill="1" applyAlignment="1" applyProtection="1">
      <alignment/>
      <protection/>
    </xf>
    <xf numFmtId="0" fontId="60" fillId="8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32" borderId="10" xfId="0" applyFont="1" applyFill="1" applyBorder="1" applyAlignment="1">
      <alignment/>
    </xf>
    <xf numFmtId="0" fontId="61" fillId="0" borderId="0" xfId="0" applyFont="1" applyFill="1" applyBorder="1" applyAlignment="1">
      <alignment/>
    </xf>
    <xf numFmtId="0" fontId="56" fillId="0" borderId="12" xfId="0" applyFont="1" applyBorder="1" applyAlignment="1">
      <alignment horizontal="center"/>
    </xf>
    <xf numFmtId="4" fontId="2" fillId="0" borderId="10" xfId="0" applyNumberFormat="1" applyFont="1" applyFill="1" applyBorder="1" applyAlignment="1">
      <alignment horizontal="center"/>
    </xf>
    <xf numFmtId="3" fontId="2" fillId="0" borderId="17" xfId="0" applyNumberFormat="1" applyFont="1" applyFill="1" applyBorder="1" applyAlignment="1">
      <alignment horizontal="center"/>
    </xf>
    <xf numFmtId="3" fontId="2" fillId="0" borderId="23" xfId="0" applyNumberFormat="1" applyFont="1" applyFill="1" applyBorder="1" applyAlignment="1">
      <alignment horizontal="center"/>
    </xf>
    <xf numFmtId="3" fontId="2" fillId="8" borderId="18" xfId="0" applyNumberFormat="1" applyFont="1" applyFill="1" applyBorder="1" applyAlignment="1">
      <alignment horizontal="center"/>
    </xf>
    <xf numFmtId="3" fontId="2" fillId="8" borderId="24" xfId="0" applyNumberFormat="1" applyFont="1" applyFill="1" applyBorder="1" applyAlignment="1">
      <alignment horizontal="center"/>
    </xf>
    <xf numFmtId="3" fontId="2" fillId="8" borderId="10" xfId="0" applyNumberFormat="1" applyFont="1" applyFill="1" applyBorder="1" applyAlignment="1">
      <alignment horizontal="center"/>
    </xf>
    <xf numFmtId="3" fontId="2" fillId="8" borderId="25" xfId="0" applyNumberFormat="1" applyFont="1" applyFill="1" applyBorder="1" applyAlignment="1">
      <alignment horizontal="center"/>
    </xf>
    <xf numFmtId="3" fontId="2" fillId="0" borderId="10" xfId="0" applyNumberFormat="1" applyFont="1" applyFill="1" applyBorder="1" applyAlignment="1">
      <alignment horizontal="center"/>
    </xf>
    <xf numFmtId="3" fontId="0" fillId="0" borderId="25" xfId="0" applyNumberFormat="1" applyFont="1" applyFill="1" applyBorder="1" applyAlignment="1">
      <alignment horizontal="center"/>
    </xf>
    <xf numFmtId="3" fontId="2" fillId="0" borderId="26" xfId="0" applyNumberFormat="1" applyFont="1" applyFill="1" applyBorder="1" applyAlignment="1">
      <alignment horizontal="center"/>
    </xf>
    <xf numFmtId="3" fontId="2" fillId="0" borderId="27" xfId="0" applyNumberFormat="1" applyFont="1" applyFill="1" applyBorder="1" applyAlignment="1">
      <alignment horizontal="center"/>
    </xf>
    <xf numFmtId="0" fontId="2" fillId="38" borderId="14" xfId="0" applyFont="1" applyFill="1" applyBorder="1" applyAlignment="1">
      <alignment/>
    </xf>
    <xf numFmtId="0" fontId="0" fillId="38" borderId="26" xfId="0" applyFont="1" applyFill="1" applyBorder="1" applyAlignment="1">
      <alignment/>
    </xf>
    <xf numFmtId="4" fontId="2" fillId="38" borderId="26" xfId="0" applyNumberFormat="1" applyFont="1" applyFill="1" applyBorder="1" applyAlignment="1">
      <alignment horizontal="center"/>
    </xf>
    <xf numFmtId="3" fontId="2" fillId="38" borderId="28" xfId="0" applyNumberFormat="1" applyFont="1" applyFill="1" applyBorder="1" applyAlignment="1">
      <alignment horizontal="center"/>
    </xf>
    <xf numFmtId="3" fontId="2" fillId="38" borderId="29" xfId="0" applyNumberFormat="1" applyFont="1" applyFill="1" applyBorder="1" applyAlignment="1">
      <alignment horizontal="center"/>
    </xf>
    <xf numFmtId="0" fontId="10" fillId="0" borderId="0" xfId="0" applyFont="1" applyAlignment="1">
      <alignment/>
    </xf>
    <xf numFmtId="0" fontId="12" fillId="0" borderId="0" xfId="0" applyFont="1" applyFill="1" applyAlignment="1" applyProtection="1">
      <alignment/>
      <protection/>
    </xf>
    <xf numFmtId="0" fontId="0" fillId="8" borderId="0" xfId="0" applyFill="1" applyAlignment="1">
      <alignment/>
    </xf>
    <xf numFmtId="0" fontId="15" fillId="16" borderId="15" xfId="0" applyFont="1" applyFill="1" applyBorder="1" applyAlignment="1">
      <alignment/>
    </xf>
    <xf numFmtId="0" fontId="62" fillId="16" borderId="30" xfId="0" applyFont="1" applyFill="1" applyBorder="1" applyAlignment="1">
      <alignment horizontal="center"/>
    </xf>
    <xf numFmtId="4" fontId="56" fillId="8" borderId="0" xfId="0" applyNumberFormat="1" applyFont="1" applyFill="1" applyBorder="1" applyAlignment="1">
      <alignment/>
    </xf>
    <xf numFmtId="0" fontId="58" fillId="0" borderId="31" xfId="0" applyFont="1" applyFill="1" applyBorder="1" applyAlignment="1">
      <alignment/>
    </xf>
    <xf numFmtId="0" fontId="58" fillId="0" borderId="32" xfId="0" applyFont="1" applyFill="1" applyBorder="1" applyAlignment="1">
      <alignment/>
    </xf>
    <xf numFmtId="0" fontId="10" fillId="0" borderId="15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2" fillId="0" borderId="15" xfId="0" applyFont="1" applyBorder="1" applyAlignment="1">
      <alignment/>
    </xf>
    <xf numFmtId="2" fontId="63" fillId="0" borderId="15" xfId="0" applyNumberFormat="1" applyFont="1" applyFill="1" applyBorder="1" applyAlignment="1">
      <alignment horizontal="center"/>
    </xf>
    <xf numFmtId="0" fontId="2" fillId="37" borderId="33" xfId="0" applyFont="1" applyFill="1" applyBorder="1" applyAlignment="1" applyProtection="1">
      <alignment horizontal="center"/>
      <protection locked="0"/>
    </xf>
    <xf numFmtId="4" fontId="2" fillId="37" borderId="33" xfId="0" applyNumberFormat="1" applyFont="1" applyFill="1" applyBorder="1" applyAlignment="1" applyProtection="1">
      <alignment horizontal="center"/>
      <protection locked="0"/>
    </xf>
    <xf numFmtId="3" fontId="2" fillId="37" borderId="34" xfId="0" applyNumberFormat="1" applyFont="1" applyFill="1" applyBorder="1" applyAlignment="1" applyProtection="1">
      <alignment horizontal="center"/>
      <protection locked="0"/>
    </xf>
    <xf numFmtId="3" fontId="2" fillId="37" borderId="35" xfId="0" applyNumberFormat="1" applyFont="1" applyFill="1" applyBorder="1" applyAlignment="1" applyProtection="1">
      <alignment horizontal="center"/>
      <protection locked="0"/>
    </xf>
    <xf numFmtId="0" fontId="2" fillId="17" borderId="18" xfId="0" applyFont="1" applyFill="1" applyBorder="1" applyAlignment="1" applyProtection="1">
      <alignment/>
      <protection/>
    </xf>
    <xf numFmtId="0" fontId="56" fillId="17" borderId="10" xfId="0" applyFont="1" applyFill="1" applyBorder="1" applyAlignment="1" applyProtection="1">
      <alignment/>
      <protection/>
    </xf>
    <xf numFmtId="0" fontId="2" fillId="17" borderId="10" xfId="0" applyFont="1" applyFill="1" applyBorder="1" applyAlignment="1" applyProtection="1">
      <alignment/>
      <protection/>
    </xf>
    <xf numFmtId="0" fontId="2" fillId="0" borderId="13" xfId="0" applyFont="1" applyFill="1" applyBorder="1" applyAlignment="1">
      <alignment horizontal="right"/>
    </xf>
    <xf numFmtId="0" fontId="2" fillId="0" borderId="36" xfId="0" applyFont="1" applyFill="1" applyBorder="1" applyAlignment="1">
      <alignment horizontal="right"/>
    </xf>
  </cellXfs>
  <cellStyles count="4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Hyperlink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Comma" xfId="54"/>
    <cellStyle name="Vurgu1" xfId="55"/>
    <cellStyle name="Vurgu2" xfId="56"/>
    <cellStyle name="Vurgu3" xfId="57"/>
    <cellStyle name="Vurgu4" xfId="58"/>
    <cellStyle name="Vurgu5" xfId="59"/>
    <cellStyle name="Vurgu6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32</xdr:col>
      <xdr:colOff>28575</xdr:colOff>
      <xdr:row>9</xdr:row>
      <xdr:rowOff>0</xdr:rowOff>
    </xdr:from>
    <xdr:to>
      <xdr:col>49</xdr:col>
      <xdr:colOff>66675</xdr:colOff>
      <xdr:row>47</xdr:row>
      <xdr:rowOff>76200</xdr:rowOff>
    </xdr:to>
    <xdr:sp>
      <xdr:nvSpPr>
        <xdr:cNvPr id="1" name="Dikdörtgen 3"/>
        <xdr:cNvSpPr>
          <a:spLocks/>
        </xdr:cNvSpPr>
      </xdr:nvSpPr>
      <xdr:spPr>
        <a:xfrm>
          <a:off x="2628900" y="1724025"/>
          <a:ext cx="11439525" cy="6867525"/>
        </a:xfrm>
        <a:prstGeom prst="rect">
          <a:avLst/>
        </a:prstGeom>
        <a:blipFill>
          <a:blip r:embed="rId2">
            <a:alphaModFix amt="20000"/>
          </a:blip>
          <a:srcRect/>
          <a:stretch>
            <a:fillRect/>
          </a:stretch>
        </a:blip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37</xdr:col>
      <xdr:colOff>209550</xdr:colOff>
      <xdr:row>48</xdr:row>
      <xdr:rowOff>114300</xdr:rowOff>
    </xdr:from>
    <xdr:to>
      <xdr:col>42</xdr:col>
      <xdr:colOff>114300</xdr:colOff>
      <xdr:row>62</xdr:row>
      <xdr:rowOff>38100</xdr:rowOff>
    </xdr:to>
    <xdr:pic>
      <xdr:nvPicPr>
        <xdr:cNvPr id="2" name="Resim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2700" y="8791575"/>
          <a:ext cx="2686050" cy="2219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zoomScalePageLayoutView="0" workbookViewId="0" topLeftCell="B18690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W81"/>
  <sheetViews>
    <sheetView showGridLines="0" tabSelected="1" zoomScale="60" zoomScaleNormal="60" zoomScalePageLayoutView="0" workbookViewId="0" topLeftCell="P1">
      <selection activeCell="V57" sqref="V57"/>
    </sheetView>
  </sheetViews>
  <sheetFormatPr defaultColWidth="9.140625" defaultRowHeight="12.75"/>
  <cols>
    <col min="1" max="1" width="17.57421875" style="0" hidden="1" customWidth="1"/>
    <col min="2" max="2" width="3.7109375" style="0" hidden="1" customWidth="1"/>
    <col min="3" max="3" width="5.8515625" style="0" hidden="1" customWidth="1"/>
    <col min="4" max="4" width="5.7109375" style="0" hidden="1" customWidth="1"/>
    <col min="5" max="5" width="4.8515625" style="0" hidden="1" customWidth="1"/>
    <col min="6" max="6" width="7.00390625" style="0" hidden="1" customWidth="1"/>
    <col min="7" max="7" width="6.28125" style="0" hidden="1" customWidth="1"/>
    <col min="8" max="8" width="6.140625" style="0" hidden="1" customWidth="1"/>
    <col min="9" max="9" width="16.140625" style="0" hidden="1" customWidth="1"/>
    <col min="10" max="10" width="15.57421875" style="0" hidden="1" customWidth="1"/>
    <col min="11" max="11" width="7.00390625" style="0" hidden="1" customWidth="1"/>
    <col min="12" max="12" width="7.57421875" style="0" hidden="1" customWidth="1"/>
    <col min="13" max="13" width="6.7109375" style="0" hidden="1" customWidth="1"/>
    <col min="14" max="14" width="7.28125" style="0" hidden="1" customWidth="1"/>
    <col min="15" max="15" width="7.421875" style="0" hidden="1" customWidth="1"/>
    <col min="16" max="16" width="20.28125" style="0" customWidth="1"/>
    <col min="17" max="17" width="4.7109375" style="0" hidden="1" customWidth="1"/>
    <col min="18" max="18" width="6.7109375" style="0" hidden="1" customWidth="1"/>
    <col min="19" max="19" width="5.8515625" style="0" hidden="1" customWidth="1"/>
    <col min="20" max="20" width="6.00390625" style="0" hidden="1" customWidth="1"/>
    <col min="21" max="21" width="2.7109375" style="0" hidden="1" customWidth="1"/>
    <col min="22" max="22" width="17.421875" style="0" customWidth="1"/>
    <col min="23" max="28" width="6.7109375" style="0" hidden="1" customWidth="1"/>
    <col min="29" max="29" width="9.8515625" style="0" hidden="1" customWidth="1"/>
    <col min="30" max="30" width="7.7109375" style="0" hidden="1" customWidth="1"/>
    <col min="31" max="31" width="6.28125" style="0" hidden="1" customWidth="1"/>
    <col min="32" max="32" width="1.28515625" style="0" customWidth="1"/>
    <col min="33" max="33" width="2.8515625" style="0" customWidth="1"/>
    <col min="34" max="34" width="26.00390625" style="0" customWidth="1"/>
    <col min="35" max="41" width="8.140625" style="0" bestFit="1" customWidth="1"/>
    <col min="43" max="43" width="2.140625" style="0" customWidth="1"/>
    <col min="44" max="44" width="24.8515625" style="0" customWidth="1"/>
    <col min="46" max="46" width="12.140625" style="0" customWidth="1"/>
    <col min="47" max="47" width="8.57421875" style="0" bestFit="1" customWidth="1"/>
    <col min="48" max="48" width="10.00390625" style="0" customWidth="1"/>
  </cols>
  <sheetData>
    <row r="1" spans="1:48" ht="15.75" thickBot="1">
      <c r="A1" s="13" t="s">
        <v>0</v>
      </c>
      <c r="B1" s="13" t="s">
        <v>1</v>
      </c>
      <c r="C1" s="13" t="s">
        <v>2</v>
      </c>
      <c r="D1" s="13" t="s">
        <v>3</v>
      </c>
      <c r="E1" s="13" t="s">
        <v>4</v>
      </c>
      <c r="F1" s="13" t="s">
        <v>42</v>
      </c>
      <c r="G1" s="13" t="s">
        <v>5</v>
      </c>
      <c r="H1" s="13" t="s">
        <v>6</v>
      </c>
      <c r="I1" s="13" t="s">
        <v>74</v>
      </c>
      <c r="J1" s="13" t="s">
        <v>75</v>
      </c>
      <c r="K1" s="13" t="s">
        <v>49</v>
      </c>
      <c r="L1" s="13" t="s">
        <v>50</v>
      </c>
      <c r="M1" s="13" t="s">
        <v>51</v>
      </c>
      <c r="N1" s="13" t="s">
        <v>52</v>
      </c>
      <c r="O1" s="13" t="s">
        <v>53</v>
      </c>
      <c r="P1" s="22" t="s">
        <v>77</v>
      </c>
      <c r="Q1" s="8" t="s">
        <v>1</v>
      </c>
      <c r="R1" s="8" t="s">
        <v>2</v>
      </c>
      <c r="S1" s="8" t="s">
        <v>4</v>
      </c>
      <c r="T1" s="8" t="s">
        <v>49</v>
      </c>
      <c r="U1" s="4"/>
      <c r="V1" s="24" t="s">
        <v>79</v>
      </c>
      <c r="W1" s="8" t="s">
        <v>1</v>
      </c>
      <c r="X1" s="8" t="s">
        <v>2</v>
      </c>
      <c r="Y1" s="8" t="s">
        <v>4</v>
      </c>
      <c r="Z1" s="8" t="s">
        <v>43</v>
      </c>
      <c r="AA1" s="8" t="s">
        <v>44</v>
      </c>
      <c r="AB1" s="8" t="s">
        <v>45</v>
      </c>
      <c r="AC1" s="8" t="s">
        <v>46</v>
      </c>
      <c r="AD1" s="8" t="s">
        <v>47</v>
      </c>
      <c r="AE1" s="8" t="s">
        <v>49</v>
      </c>
      <c r="AF1" s="4"/>
      <c r="AG1" s="30"/>
      <c r="AH1" s="30"/>
      <c r="AI1" s="30"/>
      <c r="AJ1" s="1"/>
      <c r="AK1" s="1"/>
      <c r="AL1" s="1"/>
      <c r="AM1" s="1"/>
      <c r="AN1" s="1"/>
      <c r="AO1" s="1"/>
      <c r="AP1" s="1"/>
      <c r="AQ1" s="1"/>
      <c r="AR1" s="68"/>
      <c r="AS1" s="58" t="s">
        <v>95</v>
      </c>
      <c r="AT1" s="48" t="s">
        <v>90</v>
      </c>
      <c r="AU1" s="48" t="s">
        <v>91</v>
      </c>
      <c r="AV1" s="34" t="s">
        <v>92</v>
      </c>
    </row>
    <row r="2" spans="1:48" ht="16.5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3" t="s">
        <v>78</v>
      </c>
      <c r="Q2" s="2"/>
      <c r="R2" s="2"/>
      <c r="S2" s="9"/>
      <c r="T2" s="9"/>
      <c r="U2" s="2"/>
      <c r="V2" s="23" t="s">
        <v>80</v>
      </c>
      <c r="W2" s="2"/>
      <c r="X2" s="2"/>
      <c r="Y2" s="2"/>
      <c r="Z2" s="2"/>
      <c r="AA2" s="2"/>
      <c r="AB2" s="2"/>
      <c r="AC2" s="3"/>
      <c r="AD2" s="2"/>
      <c r="AE2" s="2"/>
      <c r="AF2" s="2"/>
      <c r="AH2" s="89" t="s">
        <v>16</v>
      </c>
      <c r="AI2" s="26"/>
      <c r="AJ2" s="26"/>
      <c r="AK2" s="26"/>
      <c r="AL2" s="26"/>
      <c r="AM2" s="26"/>
      <c r="AN2" s="26"/>
      <c r="AO2" s="26"/>
      <c r="AP2" s="26"/>
      <c r="AQ2" s="26"/>
      <c r="AR2" s="90" t="s">
        <v>94</v>
      </c>
      <c r="AS2" s="69" t="s">
        <v>96</v>
      </c>
      <c r="AT2" s="45" t="s">
        <v>1</v>
      </c>
      <c r="AU2" s="45" t="s">
        <v>2</v>
      </c>
      <c r="AV2" s="46" t="s">
        <v>4</v>
      </c>
    </row>
    <row r="3" spans="1:48" ht="13.5" thickBot="1">
      <c r="A3" s="17" t="s">
        <v>20</v>
      </c>
      <c r="B3" s="18">
        <v>83</v>
      </c>
      <c r="C3" s="18">
        <v>636.6</v>
      </c>
      <c r="D3" s="18">
        <v>642</v>
      </c>
      <c r="E3" s="18">
        <v>58</v>
      </c>
      <c r="F3" s="18">
        <v>29</v>
      </c>
      <c r="G3" s="18">
        <v>1</v>
      </c>
      <c r="H3" s="18">
        <v>0.249</v>
      </c>
      <c r="I3" s="18">
        <v>339.99</v>
      </c>
      <c r="J3" s="18">
        <v>3.25</v>
      </c>
      <c r="K3" s="18"/>
      <c r="L3" s="18"/>
      <c r="M3" s="18"/>
      <c r="N3" s="18"/>
      <c r="O3" s="18"/>
      <c r="P3" s="102" t="s">
        <v>20</v>
      </c>
      <c r="Q3" s="60">
        <v>83</v>
      </c>
      <c r="R3" s="60">
        <v>642</v>
      </c>
      <c r="S3" s="60">
        <v>58</v>
      </c>
      <c r="T3" s="60"/>
      <c r="U3" s="61"/>
      <c r="V3" s="43"/>
      <c r="W3" s="11">
        <f aca="true" t="shared" si="0" ref="W3:W34">V3*Q3/100</f>
        <v>0</v>
      </c>
      <c r="X3" s="11">
        <f aca="true" t="shared" si="1" ref="X3:X34">V3*R3</f>
        <v>0</v>
      </c>
      <c r="Y3" s="11">
        <f aca="true" t="shared" si="2" ref="Y3:Y19">V3*S3</f>
        <v>0</v>
      </c>
      <c r="Z3" s="11">
        <f aca="true" t="shared" si="3" ref="Z3:Z34">F3*V3</f>
        <v>0</v>
      </c>
      <c r="AA3" s="11">
        <f aca="true" t="shared" si="4" ref="AA3:AA34">G3*V3</f>
        <v>0</v>
      </c>
      <c r="AB3" s="11">
        <f aca="true" t="shared" si="5" ref="AB3:AB34">H3*V3</f>
        <v>0</v>
      </c>
      <c r="AC3" s="11">
        <f aca="true" t="shared" si="6" ref="AC3:AC34">I3*V3</f>
        <v>0</v>
      </c>
      <c r="AD3" s="11">
        <f aca="true" t="shared" si="7" ref="AD3:AD34">J3*V3</f>
        <v>0</v>
      </c>
      <c r="AE3" s="11">
        <f>V3*T3/100</f>
        <v>0</v>
      </c>
      <c r="AF3" s="2"/>
      <c r="AH3" s="32" t="s">
        <v>97</v>
      </c>
      <c r="AI3" s="56" t="s">
        <v>82</v>
      </c>
      <c r="AJ3" s="57" t="s">
        <v>83</v>
      </c>
      <c r="AK3" s="56" t="s">
        <v>84</v>
      </c>
      <c r="AL3" s="57" t="s">
        <v>85</v>
      </c>
      <c r="AM3" s="56" t="s">
        <v>86</v>
      </c>
      <c r="AN3" s="57" t="s">
        <v>87</v>
      </c>
      <c r="AO3" s="56" t="s">
        <v>88</v>
      </c>
      <c r="AP3" s="57" t="s">
        <v>89</v>
      </c>
      <c r="AQ3" s="47"/>
      <c r="AR3" s="37" t="s">
        <v>16</v>
      </c>
      <c r="AS3" s="98">
        <v>250</v>
      </c>
      <c r="AT3" s="99">
        <v>6</v>
      </c>
      <c r="AU3" s="100">
        <v>6050</v>
      </c>
      <c r="AV3" s="101">
        <v>400</v>
      </c>
    </row>
    <row r="4" spans="1:48" ht="12.75">
      <c r="A4" s="17" t="s">
        <v>21</v>
      </c>
      <c r="B4" s="18">
        <v>83</v>
      </c>
      <c r="C4" s="18">
        <v>652</v>
      </c>
      <c r="D4" s="18">
        <v>655</v>
      </c>
      <c r="E4" s="18">
        <v>65</v>
      </c>
      <c r="F4" s="18">
        <v>29</v>
      </c>
      <c r="G4" s="18">
        <v>1</v>
      </c>
      <c r="H4" s="18">
        <v>0.25</v>
      </c>
      <c r="I4" s="18">
        <v>339.99</v>
      </c>
      <c r="J4" s="18">
        <v>3.5</v>
      </c>
      <c r="K4" s="18"/>
      <c r="L4" s="18"/>
      <c r="M4" s="18"/>
      <c r="N4" s="18"/>
      <c r="O4" s="18"/>
      <c r="P4" s="103" t="s">
        <v>21</v>
      </c>
      <c r="Q4" s="62">
        <v>83</v>
      </c>
      <c r="R4" s="62">
        <v>655</v>
      </c>
      <c r="S4" s="62">
        <v>65</v>
      </c>
      <c r="T4" s="62"/>
      <c r="U4" s="61"/>
      <c r="V4" s="44"/>
      <c r="W4" s="11">
        <f t="shared" si="0"/>
        <v>0</v>
      </c>
      <c r="X4" s="11">
        <f t="shared" si="1"/>
        <v>0</v>
      </c>
      <c r="Y4" s="11">
        <f t="shared" si="2"/>
        <v>0</v>
      </c>
      <c r="Z4" s="11">
        <f t="shared" si="3"/>
        <v>0</v>
      </c>
      <c r="AA4" s="11">
        <f t="shared" si="4"/>
        <v>0</v>
      </c>
      <c r="AB4" s="11">
        <f t="shared" si="5"/>
        <v>0</v>
      </c>
      <c r="AC4" s="11">
        <f t="shared" si="6"/>
        <v>0</v>
      </c>
      <c r="AD4" s="11">
        <f t="shared" si="7"/>
        <v>0</v>
      </c>
      <c r="AE4" s="11">
        <f aca="true" t="shared" si="8" ref="AE4:AE62">V4*T4/100</f>
        <v>0</v>
      </c>
      <c r="AF4" s="2"/>
      <c r="AH4" s="106" t="s">
        <v>124</v>
      </c>
      <c r="AI4" s="73">
        <v>5</v>
      </c>
      <c r="AJ4" s="73">
        <v>6.25</v>
      </c>
      <c r="AK4" s="73">
        <v>7.5</v>
      </c>
      <c r="AL4" s="73">
        <v>8.75</v>
      </c>
      <c r="AM4" s="73">
        <v>10</v>
      </c>
      <c r="AN4" s="73">
        <v>10.5</v>
      </c>
      <c r="AO4" s="73">
        <v>11</v>
      </c>
      <c r="AP4" s="74">
        <v>11.5</v>
      </c>
      <c r="AQ4" s="50"/>
      <c r="AR4" s="38" t="s">
        <v>93</v>
      </c>
      <c r="AS4" s="20"/>
      <c r="AT4" s="70">
        <f>W65</f>
        <v>6.94</v>
      </c>
      <c r="AU4" s="71">
        <f>X65</f>
        <v>6110.5</v>
      </c>
      <c r="AV4" s="72">
        <f>Y65</f>
        <v>429.5</v>
      </c>
    </row>
    <row r="5" spans="1:48" ht="16.5" customHeight="1" thickBot="1">
      <c r="A5" s="17" t="s">
        <v>22</v>
      </c>
      <c r="B5" s="18">
        <v>83</v>
      </c>
      <c r="C5" s="18">
        <v>693</v>
      </c>
      <c r="D5" s="18">
        <v>686</v>
      </c>
      <c r="E5" s="18">
        <v>68</v>
      </c>
      <c r="F5" s="18">
        <v>29</v>
      </c>
      <c r="G5" s="18">
        <v>1</v>
      </c>
      <c r="H5" s="18">
        <v>0.25</v>
      </c>
      <c r="I5" s="18">
        <v>339.99</v>
      </c>
      <c r="J5" s="18">
        <v>3.8</v>
      </c>
      <c r="K5" s="18"/>
      <c r="L5" s="18"/>
      <c r="M5" s="18"/>
      <c r="N5" s="18"/>
      <c r="O5" s="18"/>
      <c r="P5" s="104" t="s">
        <v>22</v>
      </c>
      <c r="Q5" s="62">
        <v>83</v>
      </c>
      <c r="R5" s="62">
        <v>686</v>
      </c>
      <c r="S5" s="62">
        <v>68</v>
      </c>
      <c r="T5" s="62"/>
      <c r="U5" s="61"/>
      <c r="V5" s="44"/>
      <c r="W5" s="11">
        <f t="shared" si="0"/>
        <v>0</v>
      </c>
      <c r="X5" s="11">
        <f t="shared" si="1"/>
        <v>0</v>
      </c>
      <c r="Y5" s="11">
        <f t="shared" si="2"/>
        <v>0</v>
      </c>
      <c r="Z5" s="11">
        <f t="shared" si="3"/>
        <v>0</v>
      </c>
      <c r="AA5" s="11">
        <f t="shared" si="4"/>
        <v>0</v>
      </c>
      <c r="AB5" s="11">
        <f t="shared" si="5"/>
        <v>0</v>
      </c>
      <c r="AC5" s="11">
        <f t="shared" si="6"/>
        <v>0</v>
      </c>
      <c r="AD5" s="11">
        <f t="shared" si="7"/>
        <v>0</v>
      </c>
      <c r="AE5" s="11">
        <f t="shared" si="8"/>
        <v>0</v>
      </c>
      <c r="AF5" s="2"/>
      <c r="AH5" s="105" t="s">
        <v>125</v>
      </c>
      <c r="AI5" s="75">
        <v>4700</v>
      </c>
      <c r="AJ5" s="75">
        <v>6050</v>
      </c>
      <c r="AK5" s="75">
        <v>7050</v>
      </c>
      <c r="AL5" s="75">
        <v>8050</v>
      </c>
      <c r="AM5" s="75">
        <v>9050</v>
      </c>
      <c r="AN5" s="75">
        <v>10050</v>
      </c>
      <c r="AO5" s="75">
        <v>11100</v>
      </c>
      <c r="AP5" s="76">
        <v>11250</v>
      </c>
      <c r="AQ5" s="50"/>
      <c r="AR5" s="81" t="s">
        <v>18</v>
      </c>
      <c r="AS5" s="82"/>
      <c r="AT5" s="83">
        <f>AT4-AT3</f>
        <v>0.9400000000000004</v>
      </c>
      <c r="AU5" s="84">
        <f>AU4-AU3</f>
        <v>60.5</v>
      </c>
      <c r="AV5" s="85">
        <f>AV4-AV3</f>
        <v>29.5</v>
      </c>
    </row>
    <row r="6" spans="1:46" ht="15.75" customHeight="1" thickBot="1">
      <c r="A6" s="17" t="s">
        <v>15</v>
      </c>
      <c r="B6" s="18">
        <v>30</v>
      </c>
      <c r="C6" s="18">
        <v>332</v>
      </c>
      <c r="D6" s="18">
        <v>311</v>
      </c>
      <c r="E6" s="18">
        <v>27</v>
      </c>
      <c r="F6" s="18">
        <v>5</v>
      </c>
      <c r="G6" s="18">
        <v>0.08</v>
      </c>
      <c r="H6" s="18">
        <v>0.06</v>
      </c>
      <c r="I6" s="18">
        <v>89.68</v>
      </c>
      <c r="J6" s="18">
        <v>0.35</v>
      </c>
      <c r="K6" s="18">
        <v>15</v>
      </c>
      <c r="L6" s="18">
        <v>5.5</v>
      </c>
      <c r="M6" s="18">
        <v>660</v>
      </c>
      <c r="N6" s="18">
        <v>6.7</v>
      </c>
      <c r="O6" s="18">
        <v>7.5</v>
      </c>
      <c r="P6" s="103" t="s">
        <v>15</v>
      </c>
      <c r="Q6" s="62">
        <v>30</v>
      </c>
      <c r="R6" s="62">
        <v>311</v>
      </c>
      <c r="S6" s="62">
        <v>27</v>
      </c>
      <c r="T6" s="62">
        <v>15</v>
      </c>
      <c r="U6" s="61"/>
      <c r="V6" s="44"/>
      <c r="W6" s="11">
        <f t="shared" si="0"/>
        <v>0</v>
      </c>
      <c r="X6" s="11">
        <f t="shared" si="1"/>
        <v>0</v>
      </c>
      <c r="Y6" s="11">
        <f t="shared" si="2"/>
        <v>0</v>
      </c>
      <c r="Z6" s="11">
        <f t="shared" si="3"/>
        <v>0</v>
      </c>
      <c r="AA6" s="11">
        <f t="shared" si="4"/>
        <v>0</v>
      </c>
      <c r="AB6" s="11">
        <f t="shared" si="5"/>
        <v>0</v>
      </c>
      <c r="AC6" s="11">
        <f t="shared" si="6"/>
        <v>0</v>
      </c>
      <c r="AD6" s="11">
        <f t="shared" si="7"/>
        <v>0</v>
      </c>
      <c r="AE6" s="11">
        <f t="shared" si="8"/>
        <v>0</v>
      </c>
      <c r="AF6" s="2"/>
      <c r="AH6" s="105" t="s">
        <v>126</v>
      </c>
      <c r="AI6" s="75">
        <v>360</v>
      </c>
      <c r="AJ6" s="75">
        <v>400</v>
      </c>
      <c r="AK6" s="75">
        <v>415</v>
      </c>
      <c r="AL6" s="75">
        <v>430</v>
      </c>
      <c r="AM6" s="75">
        <v>440</v>
      </c>
      <c r="AN6" s="75">
        <v>455</v>
      </c>
      <c r="AO6" s="75">
        <v>465</v>
      </c>
      <c r="AP6" s="76">
        <v>460</v>
      </c>
      <c r="AQ6" s="50"/>
      <c r="AR6" s="25"/>
      <c r="AT6" s="96" t="s">
        <v>120</v>
      </c>
    </row>
    <row r="7" spans="1:48" ht="16.5" customHeight="1" thickBot="1">
      <c r="A7" s="17" t="s">
        <v>23</v>
      </c>
      <c r="B7" s="18">
        <v>88</v>
      </c>
      <c r="C7" s="18">
        <v>1088</v>
      </c>
      <c r="D7" s="18">
        <v>996</v>
      </c>
      <c r="E7" s="18">
        <v>79</v>
      </c>
      <c r="F7" s="18">
        <v>5</v>
      </c>
      <c r="G7" s="18">
        <v>0.07</v>
      </c>
      <c r="H7" s="18">
        <v>0.31</v>
      </c>
      <c r="I7" s="18">
        <v>50.63</v>
      </c>
      <c r="J7" s="18">
        <v>0.03</v>
      </c>
      <c r="K7" s="18">
        <v>-42</v>
      </c>
      <c r="L7" s="18">
        <v>11</v>
      </c>
      <c r="M7" s="18">
        <v>2750</v>
      </c>
      <c r="N7" s="18">
        <v>5.6</v>
      </c>
      <c r="O7" s="18">
        <v>3.5</v>
      </c>
      <c r="P7" s="103" t="s">
        <v>23</v>
      </c>
      <c r="Q7" s="62">
        <v>88</v>
      </c>
      <c r="R7" s="62">
        <v>996</v>
      </c>
      <c r="S7" s="62">
        <v>79</v>
      </c>
      <c r="T7" s="62">
        <v>-42</v>
      </c>
      <c r="U7" s="61"/>
      <c r="V7" s="44">
        <v>3</v>
      </c>
      <c r="W7" s="11">
        <f t="shared" si="0"/>
        <v>2.64</v>
      </c>
      <c r="X7" s="11">
        <f t="shared" si="1"/>
        <v>2988</v>
      </c>
      <c r="Y7" s="11">
        <f t="shared" si="2"/>
        <v>237</v>
      </c>
      <c r="Z7" s="11">
        <f t="shared" si="3"/>
        <v>15</v>
      </c>
      <c r="AA7" s="11">
        <f t="shared" si="4"/>
        <v>0.21000000000000002</v>
      </c>
      <c r="AB7" s="11">
        <f t="shared" si="5"/>
        <v>0.9299999999999999</v>
      </c>
      <c r="AC7" s="11">
        <f t="shared" si="6"/>
        <v>151.89000000000001</v>
      </c>
      <c r="AD7" s="11">
        <f t="shared" si="7"/>
        <v>0.09</v>
      </c>
      <c r="AE7" s="11">
        <f t="shared" si="8"/>
        <v>-1.26</v>
      </c>
      <c r="AF7" s="2"/>
      <c r="AH7" s="28" t="s">
        <v>48</v>
      </c>
      <c r="AI7" s="77">
        <v>660</v>
      </c>
      <c r="AJ7" s="77">
        <v>730</v>
      </c>
      <c r="AK7" s="77">
        <v>750</v>
      </c>
      <c r="AL7" s="77">
        <v>770</v>
      </c>
      <c r="AM7" s="77">
        <v>800</v>
      </c>
      <c r="AN7" s="77">
        <v>790</v>
      </c>
      <c r="AO7" s="77">
        <v>760</v>
      </c>
      <c r="AP7" s="78"/>
      <c r="AQ7" s="51"/>
      <c r="AR7" s="92" t="s">
        <v>121</v>
      </c>
      <c r="AS7" s="97">
        <f>((W3+W4+W5+W6+W26+W27+W28+W29+W30+W31+W32+W33+W37+W38+W39+W40+W42+W43)/W65)*100</f>
        <v>30.25936599423631</v>
      </c>
      <c r="AT7" s="94">
        <v>25</v>
      </c>
      <c r="AU7" s="1"/>
      <c r="AV7" s="1"/>
    </row>
    <row r="8" spans="1:48" ht="15.75" customHeight="1" thickBot="1">
      <c r="A8" s="17" t="s">
        <v>7</v>
      </c>
      <c r="B8" s="18">
        <v>87</v>
      </c>
      <c r="C8" s="18">
        <v>1250</v>
      </c>
      <c r="D8" s="18">
        <v>1140</v>
      </c>
      <c r="E8" s="18">
        <v>91</v>
      </c>
      <c r="F8" s="18">
        <v>3</v>
      </c>
      <c r="G8" s="18">
        <v>0.02</v>
      </c>
      <c r="H8" s="18">
        <v>0.03</v>
      </c>
      <c r="I8" s="18">
        <v>36.36</v>
      </c>
      <c r="J8" s="18">
        <v>0.34</v>
      </c>
      <c r="K8" s="18">
        <v>-47</v>
      </c>
      <c r="L8" s="18">
        <v>9</v>
      </c>
      <c r="M8" s="18">
        <v>3400</v>
      </c>
      <c r="N8" s="18">
        <v>2.3</v>
      </c>
      <c r="O8" s="18">
        <v>2</v>
      </c>
      <c r="P8" s="104" t="s">
        <v>104</v>
      </c>
      <c r="Q8" s="62">
        <v>87</v>
      </c>
      <c r="R8" s="62">
        <v>1140</v>
      </c>
      <c r="S8" s="62">
        <v>91</v>
      </c>
      <c r="T8" s="62">
        <v>-47</v>
      </c>
      <c r="U8" s="61"/>
      <c r="V8" s="44"/>
      <c r="W8" s="11">
        <f t="shared" si="0"/>
        <v>0</v>
      </c>
      <c r="X8" s="11">
        <f t="shared" si="1"/>
        <v>0</v>
      </c>
      <c r="Y8" s="11">
        <f t="shared" si="2"/>
        <v>0</v>
      </c>
      <c r="Z8" s="11">
        <f t="shared" si="3"/>
        <v>0</v>
      </c>
      <c r="AA8" s="11">
        <f t="shared" si="4"/>
        <v>0</v>
      </c>
      <c r="AB8" s="11">
        <f t="shared" si="5"/>
        <v>0</v>
      </c>
      <c r="AC8" s="11">
        <f t="shared" si="6"/>
        <v>0</v>
      </c>
      <c r="AD8" s="11">
        <f t="shared" si="7"/>
        <v>0</v>
      </c>
      <c r="AE8" s="11">
        <f t="shared" si="8"/>
        <v>0</v>
      </c>
      <c r="AF8" s="2"/>
      <c r="AH8" s="29" t="s">
        <v>81</v>
      </c>
      <c r="AI8" s="79">
        <v>1200</v>
      </c>
      <c r="AJ8" s="79">
        <v>1300</v>
      </c>
      <c r="AK8" s="79">
        <v>1300</v>
      </c>
      <c r="AL8" s="79">
        <v>1300</v>
      </c>
      <c r="AM8" s="79">
        <v>1300</v>
      </c>
      <c r="AN8" s="79">
        <v>1300</v>
      </c>
      <c r="AO8" s="79">
        <v>1300</v>
      </c>
      <c r="AP8" s="80">
        <v>1200</v>
      </c>
      <c r="AQ8" s="50"/>
      <c r="AR8" s="93" t="s">
        <v>122</v>
      </c>
      <c r="AS8" s="97">
        <f>100-AS7</f>
        <v>69.7406340057637</v>
      </c>
      <c r="AT8" s="95">
        <v>75</v>
      </c>
      <c r="AU8" s="1"/>
      <c r="AV8" s="1"/>
    </row>
    <row r="9" spans="1:43" ht="12.75">
      <c r="A9" s="17" t="s">
        <v>24</v>
      </c>
      <c r="B9" s="18">
        <v>91</v>
      </c>
      <c r="C9" s="18">
        <v>1073</v>
      </c>
      <c r="D9" s="18">
        <v>1040</v>
      </c>
      <c r="E9" s="18">
        <v>55</v>
      </c>
      <c r="F9" s="18">
        <v>25</v>
      </c>
      <c r="G9" s="18">
        <v>0.19</v>
      </c>
      <c r="H9" s="18">
        <v>0.5824</v>
      </c>
      <c r="I9" s="18">
        <v>89.41</v>
      </c>
      <c r="J9" s="18">
        <v>0.48</v>
      </c>
      <c r="K9" s="18"/>
      <c r="L9" s="18"/>
      <c r="M9" s="18"/>
      <c r="N9" s="18"/>
      <c r="O9" s="18"/>
      <c r="P9" s="104" t="s">
        <v>76</v>
      </c>
      <c r="Q9" s="62">
        <v>92</v>
      </c>
      <c r="R9" s="62">
        <v>1026</v>
      </c>
      <c r="S9" s="62">
        <v>103</v>
      </c>
      <c r="T9" s="62">
        <v>6</v>
      </c>
      <c r="U9" s="61"/>
      <c r="V9" s="44"/>
      <c r="W9" s="11">
        <f t="shared" si="0"/>
        <v>0</v>
      </c>
      <c r="X9" s="11">
        <f t="shared" si="1"/>
        <v>0</v>
      </c>
      <c r="Y9" s="11">
        <f t="shared" si="2"/>
        <v>0</v>
      </c>
      <c r="Z9" s="11">
        <f t="shared" si="3"/>
        <v>0</v>
      </c>
      <c r="AA9" s="11">
        <f t="shared" si="4"/>
        <v>0</v>
      </c>
      <c r="AB9" s="11">
        <f t="shared" si="5"/>
        <v>0</v>
      </c>
      <c r="AC9" s="11">
        <f t="shared" si="6"/>
        <v>0</v>
      </c>
      <c r="AD9" s="11">
        <f t="shared" si="7"/>
        <v>0</v>
      </c>
      <c r="AE9" s="11">
        <f t="shared" si="8"/>
        <v>0</v>
      </c>
      <c r="AF9" s="2"/>
      <c r="AG9" s="31"/>
      <c r="AH9" s="1"/>
      <c r="AI9" s="1"/>
      <c r="AJ9" s="1"/>
      <c r="AK9" s="1"/>
      <c r="AL9" s="1"/>
      <c r="AM9" s="1"/>
      <c r="AN9" s="1"/>
      <c r="AO9" s="1"/>
      <c r="AP9" s="1"/>
      <c r="AQ9" s="1"/>
    </row>
    <row r="10" spans="1:35" ht="15.75">
      <c r="A10" s="17" t="s">
        <v>25</v>
      </c>
      <c r="B10" s="18">
        <v>90</v>
      </c>
      <c r="C10" s="18">
        <v>783</v>
      </c>
      <c r="D10" s="18">
        <v>792</v>
      </c>
      <c r="E10" s="18">
        <v>157</v>
      </c>
      <c r="F10" s="18">
        <v>29</v>
      </c>
      <c r="G10" s="18">
        <v>0.144</v>
      </c>
      <c r="H10" s="18">
        <v>0.9</v>
      </c>
      <c r="I10" s="18">
        <v>85.41</v>
      </c>
      <c r="J10" s="18">
        <v>0.46</v>
      </c>
      <c r="K10" s="18"/>
      <c r="L10" s="18"/>
      <c r="M10" s="18"/>
      <c r="N10" s="18"/>
      <c r="O10" s="18"/>
      <c r="P10" s="104" t="s">
        <v>25</v>
      </c>
      <c r="Q10" s="62">
        <v>90</v>
      </c>
      <c r="R10" s="62">
        <v>792</v>
      </c>
      <c r="S10" s="62">
        <v>157</v>
      </c>
      <c r="T10" s="62"/>
      <c r="U10" s="61"/>
      <c r="V10" s="44"/>
      <c r="W10" s="11">
        <f t="shared" si="0"/>
        <v>0</v>
      </c>
      <c r="X10" s="11">
        <f t="shared" si="1"/>
        <v>0</v>
      </c>
      <c r="Y10" s="11">
        <f t="shared" si="2"/>
        <v>0</v>
      </c>
      <c r="Z10" s="11">
        <f t="shared" si="3"/>
        <v>0</v>
      </c>
      <c r="AA10" s="11">
        <f t="shared" si="4"/>
        <v>0</v>
      </c>
      <c r="AB10" s="11">
        <f t="shared" si="5"/>
        <v>0</v>
      </c>
      <c r="AC10" s="11">
        <f t="shared" si="6"/>
        <v>0</v>
      </c>
      <c r="AD10" s="11">
        <f t="shared" si="7"/>
        <v>0</v>
      </c>
      <c r="AE10" s="11">
        <f t="shared" si="8"/>
        <v>0</v>
      </c>
      <c r="AF10" s="2"/>
      <c r="AG10" s="52" t="s">
        <v>101</v>
      </c>
      <c r="AH10" s="66" t="s">
        <v>123</v>
      </c>
      <c r="AI10" s="1"/>
    </row>
    <row r="11" spans="1:43" ht="12.75">
      <c r="A11" s="17" t="s">
        <v>12</v>
      </c>
      <c r="B11" s="18">
        <v>90</v>
      </c>
      <c r="C11" s="18">
        <v>913</v>
      </c>
      <c r="D11" s="18">
        <v>873</v>
      </c>
      <c r="E11" s="18">
        <v>59</v>
      </c>
      <c r="F11" s="18">
        <v>7</v>
      </c>
      <c r="G11" s="18">
        <v>0.088</v>
      </c>
      <c r="H11" s="18">
        <v>3.3</v>
      </c>
      <c r="I11" s="18">
        <v>-35.4</v>
      </c>
      <c r="J11" s="18">
        <v>0.13</v>
      </c>
      <c r="K11" s="18">
        <v>11</v>
      </c>
      <c r="L11" s="18">
        <v>10</v>
      </c>
      <c r="M11" s="18">
        <v>2570</v>
      </c>
      <c r="N11" s="18">
        <v>9.9</v>
      </c>
      <c r="O11" s="18"/>
      <c r="P11" s="104" t="s">
        <v>12</v>
      </c>
      <c r="Q11" s="62">
        <v>90</v>
      </c>
      <c r="R11" s="62">
        <v>873</v>
      </c>
      <c r="S11" s="62">
        <v>59</v>
      </c>
      <c r="T11" s="62">
        <v>11</v>
      </c>
      <c r="U11" s="61"/>
      <c r="V11" s="44"/>
      <c r="W11" s="11">
        <f t="shared" si="0"/>
        <v>0</v>
      </c>
      <c r="X11" s="11">
        <f t="shared" si="1"/>
        <v>0</v>
      </c>
      <c r="Y11" s="11">
        <f t="shared" si="2"/>
        <v>0</v>
      </c>
      <c r="Z11" s="11">
        <f t="shared" si="3"/>
        <v>0</v>
      </c>
      <c r="AA11" s="11">
        <f t="shared" si="4"/>
        <v>0</v>
      </c>
      <c r="AB11" s="11">
        <f t="shared" si="5"/>
        <v>0</v>
      </c>
      <c r="AC11" s="11">
        <f t="shared" si="6"/>
        <v>0</v>
      </c>
      <c r="AD11" s="11">
        <f t="shared" si="7"/>
        <v>0</v>
      </c>
      <c r="AE11" s="11">
        <f t="shared" si="8"/>
        <v>0</v>
      </c>
      <c r="AF11" s="2"/>
      <c r="AL11" s="39"/>
      <c r="AM11" s="39"/>
      <c r="AN11" s="39"/>
      <c r="AO11" s="39"/>
      <c r="AP11" s="39"/>
      <c r="AQ11" s="39"/>
    </row>
    <row r="12" spans="1:43" ht="15.75">
      <c r="A12" s="17" t="s">
        <v>11</v>
      </c>
      <c r="B12" s="18">
        <v>88</v>
      </c>
      <c r="C12" s="18">
        <v>1018</v>
      </c>
      <c r="D12" s="18">
        <v>942</v>
      </c>
      <c r="E12" s="18">
        <v>75</v>
      </c>
      <c r="F12" s="18">
        <v>6</v>
      </c>
      <c r="G12" s="18">
        <v>0.0704</v>
      </c>
      <c r="H12" s="18">
        <v>0.3</v>
      </c>
      <c r="I12" s="18">
        <v>13.86</v>
      </c>
      <c r="J12" s="18">
        <v>0.08</v>
      </c>
      <c r="K12" s="18">
        <v>-15</v>
      </c>
      <c r="L12" s="18">
        <v>11</v>
      </c>
      <c r="M12" s="18">
        <v>2860</v>
      </c>
      <c r="N12" s="18">
        <v>2.6</v>
      </c>
      <c r="O12" s="18">
        <v>2</v>
      </c>
      <c r="P12" s="104" t="s">
        <v>11</v>
      </c>
      <c r="Q12" s="62">
        <v>88</v>
      </c>
      <c r="R12" s="62">
        <v>942</v>
      </c>
      <c r="S12" s="62">
        <v>75</v>
      </c>
      <c r="T12" s="62">
        <v>-15</v>
      </c>
      <c r="U12" s="61"/>
      <c r="V12" s="44"/>
      <c r="W12" s="11">
        <f t="shared" si="0"/>
        <v>0</v>
      </c>
      <c r="X12" s="11">
        <f t="shared" si="1"/>
        <v>0</v>
      </c>
      <c r="Y12" s="11">
        <f t="shared" si="2"/>
        <v>0</v>
      </c>
      <c r="Z12" s="11">
        <f t="shared" si="3"/>
        <v>0</v>
      </c>
      <c r="AA12" s="11">
        <f t="shared" si="4"/>
        <v>0</v>
      </c>
      <c r="AB12" s="11">
        <f t="shared" si="5"/>
        <v>0</v>
      </c>
      <c r="AC12" s="11">
        <f t="shared" si="6"/>
        <v>0</v>
      </c>
      <c r="AD12" s="11">
        <f t="shared" si="7"/>
        <v>0</v>
      </c>
      <c r="AE12" s="11">
        <f t="shared" si="8"/>
        <v>0</v>
      </c>
      <c r="AF12" s="2"/>
      <c r="AG12" s="52" t="s">
        <v>102</v>
      </c>
      <c r="AH12" s="55" t="s">
        <v>127</v>
      </c>
      <c r="AL12" s="35"/>
      <c r="AM12" s="35"/>
      <c r="AN12" s="35"/>
      <c r="AO12" s="35"/>
      <c r="AP12" s="35"/>
      <c r="AQ12" s="35"/>
    </row>
    <row r="13" spans="1:43" ht="15.75">
      <c r="A13" s="17" t="s">
        <v>26</v>
      </c>
      <c r="B13" s="18">
        <v>94</v>
      </c>
      <c r="C13" s="18">
        <v>1568</v>
      </c>
      <c r="D13" s="18">
        <v>1450</v>
      </c>
      <c r="E13" s="18">
        <v>35</v>
      </c>
      <c r="F13" s="18">
        <v>27</v>
      </c>
      <c r="G13" s="18">
        <v>0.1692</v>
      </c>
      <c r="H13" s="18">
        <v>0.423</v>
      </c>
      <c r="I13" s="18">
        <v>137.38</v>
      </c>
      <c r="J13" s="18">
        <v>0.45</v>
      </c>
      <c r="K13" s="18"/>
      <c r="L13" s="18"/>
      <c r="M13" s="18"/>
      <c r="N13" s="18"/>
      <c r="O13" s="18"/>
      <c r="P13" s="104" t="s">
        <v>26</v>
      </c>
      <c r="Q13" s="62">
        <v>94</v>
      </c>
      <c r="R13" s="62">
        <v>1450</v>
      </c>
      <c r="S13" s="62">
        <v>35</v>
      </c>
      <c r="T13" s="62"/>
      <c r="U13" s="61"/>
      <c r="V13" s="44"/>
      <c r="W13" s="11">
        <f t="shared" si="0"/>
        <v>0</v>
      </c>
      <c r="X13" s="11">
        <f t="shared" si="1"/>
        <v>0</v>
      </c>
      <c r="Y13" s="11">
        <f t="shared" si="2"/>
        <v>0</v>
      </c>
      <c r="Z13" s="11">
        <f t="shared" si="3"/>
        <v>0</v>
      </c>
      <c r="AA13" s="11">
        <f t="shared" si="4"/>
        <v>0</v>
      </c>
      <c r="AB13" s="11">
        <f t="shared" si="5"/>
        <v>0</v>
      </c>
      <c r="AC13" s="11">
        <f t="shared" si="6"/>
        <v>0</v>
      </c>
      <c r="AD13" s="11">
        <f t="shared" si="7"/>
        <v>0</v>
      </c>
      <c r="AE13" s="11">
        <f t="shared" si="8"/>
        <v>0</v>
      </c>
      <c r="AF13" s="2"/>
      <c r="AH13" s="55" t="s">
        <v>128</v>
      </c>
      <c r="AL13" s="49"/>
      <c r="AM13" s="49"/>
      <c r="AN13" s="49"/>
      <c r="AO13" s="49"/>
      <c r="AP13" s="40"/>
      <c r="AQ13" s="40"/>
    </row>
    <row r="14" spans="1:43" ht="12.75">
      <c r="A14" s="17" t="s">
        <v>27</v>
      </c>
      <c r="B14" s="18">
        <v>89</v>
      </c>
      <c r="C14" s="18">
        <v>602</v>
      </c>
      <c r="D14" s="18">
        <v>639</v>
      </c>
      <c r="E14" s="18">
        <v>70</v>
      </c>
      <c r="F14" s="18">
        <v>29</v>
      </c>
      <c r="G14" s="18">
        <v>0.2</v>
      </c>
      <c r="H14" s="18">
        <v>0.7</v>
      </c>
      <c r="I14" s="18">
        <v>37.3</v>
      </c>
      <c r="J14" s="18">
        <v>0.41</v>
      </c>
      <c r="K14" s="18">
        <v>169</v>
      </c>
      <c r="L14" s="18">
        <v>30</v>
      </c>
      <c r="M14" s="18">
        <v>1900</v>
      </c>
      <c r="N14" s="18">
        <v>27</v>
      </c>
      <c r="O14" s="18">
        <v>8</v>
      </c>
      <c r="P14" s="104" t="s">
        <v>27</v>
      </c>
      <c r="Q14" s="62">
        <v>89</v>
      </c>
      <c r="R14" s="62">
        <v>639</v>
      </c>
      <c r="S14" s="62">
        <v>70</v>
      </c>
      <c r="T14" s="62">
        <v>169</v>
      </c>
      <c r="U14" s="61"/>
      <c r="V14" s="44"/>
      <c r="W14" s="11">
        <f t="shared" si="0"/>
        <v>0</v>
      </c>
      <c r="X14" s="11">
        <f t="shared" si="1"/>
        <v>0</v>
      </c>
      <c r="Y14" s="11">
        <f t="shared" si="2"/>
        <v>0</v>
      </c>
      <c r="Z14" s="11">
        <f t="shared" si="3"/>
        <v>0</v>
      </c>
      <c r="AA14" s="11">
        <f t="shared" si="4"/>
        <v>0</v>
      </c>
      <c r="AB14" s="11">
        <f t="shared" si="5"/>
        <v>0</v>
      </c>
      <c r="AC14" s="11">
        <f t="shared" si="6"/>
        <v>0</v>
      </c>
      <c r="AD14" s="11">
        <f t="shared" si="7"/>
        <v>0</v>
      </c>
      <c r="AE14" s="11">
        <f t="shared" si="8"/>
        <v>0</v>
      </c>
      <c r="AF14" s="2"/>
      <c r="AG14" s="55"/>
      <c r="AL14" s="40"/>
      <c r="AM14" s="40"/>
      <c r="AN14" s="40"/>
      <c r="AO14" s="40"/>
      <c r="AP14" s="40"/>
      <c r="AQ14" s="40"/>
    </row>
    <row r="15" spans="1:43" ht="15.75">
      <c r="A15" s="17" t="s">
        <v>13</v>
      </c>
      <c r="B15" s="18">
        <v>87</v>
      </c>
      <c r="C15" s="18">
        <v>1190</v>
      </c>
      <c r="D15" s="18">
        <v>1074</v>
      </c>
      <c r="E15" s="18">
        <v>86</v>
      </c>
      <c r="F15" s="18">
        <v>0</v>
      </c>
      <c r="G15" s="18">
        <v>0.02</v>
      </c>
      <c r="H15" s="18">
        <v>0.3</v>
      </c>
      <c r="I15" s="18">
        <v>147.71</v>
      </c>
      <c r="J15" s="18">
        <v>0</v>
      </c>
      <c r="K15" s="18">
        <v>3.5</v>
      </c>
      <c r="L15" s="18">
        <v>14.5</v>
      </c>
      <c r="M15" s="18">
        <v>2700</v>
      </c>
      <c r="N15" s="18">
        <v>3.2</v>
      </c>
      <c r="O15" s="18">
        <v>6</v>
      </c>
      <c r="P15" s="104" t="s">
        <v>13</v>
      </c>
      <c r="Q15" s="62">
        <v>87</v>
      </c>
      <c r="R15" s="62">
        <v>1074</v>
      </c>
      <c r="S15" s="62">
        <v>86</v>
      </c>
      <c r="T15" s="62">
        <v>3.5</v>
      </c>
      <c r="U15" s="61"/>
      <c r="V15" s="44"/>
      <c r="W15" s="11">
        <f t="shared" si="0"/>
        <v>0</v>
      </c>
      <c r="X15" s="11">
        <f t="shared" si="1"/>
        <v>0</v>
      </c>
      <c r="Y15" s="11">
        <f t="shared" si="2"/>
        <v>0</v>
      </c>
      <c r="Z15" s="11">
        <f t="shared" si="3"/>
        <v>0</v>
      </c>
      <c r="AA15" s="11">
        <f t="shared" si="4"/>
        <v>0</v>
      </c>
      <c r="AB15" s="11">
        <f t="shared" si="5"/>
        <v>0</v>
      </c>
      <c r="AC15" s="11">
        <f t="shared" si="6"/>
        <v>0</v>
      </c>
      <c r="AD15" s="11">
        <f t="shared" si="7"/>
        <v>0</v>
      </c>
      <c r="AE15" s="11">
        <f t="shared" si="8"/>
        <v>0</v>
      </c>
      <c r="AF15" s="2"/>
      <c r="AH15" s="64" t="s">
        <v>105</v>
      </c>
      <c r="AI15" s="88"/>
      <c r="AJ15" s="88"/>
      <c r="AK15" s="88"/>
      <c r="AL15" s="91"/>
      <c r="AM15" s="41"/>
      <c r="AN15" s="41"/>
      <c r="AO15" s="41"/>
      <c r="AP15" s="41"/>
      <c r="AQ15" s="41"/>
    </row>
    <row r="16" spans="1:43" ht="12.75">
      <c r="A16" s="17" t="s">
        <v>8</v>
      </c>
      <c r="B16" s="18">
        <v>88</v>
      </c>
      <c r="C16" s="18">
        <v>1226</v>
      </c>
      <c r="D16" s="18">
        <v>1096</v>
      </c>
      <c r="E16" s="18">
        <v>90</v>
      </c>
      <c r="F16" s="18">
        <v>6</v>
      </c>
      <c r="G16" s="18">
        <v>0.05</v>
      </c>
      <c r="H16" s="18">
        <v>0.4</v>
      </c>
      <c r="I16" s="18">
        <v>55.54</v>
      </c>
      <c r="J16" s="18">
        <v>0.07</v>
      </c>
      <c r="K16" s="18">
        <v>-35</v>
      </c>
      <c r="L16" s="18">
        <v>12</v>
      </c>
      <c r="M16" s="18">
        <v>3200</v>
      </c>
      <c r="N16" s="18">
        <v>2.5</v>
      </c>
      <c r="O16" s="18">
        <v>3.5</v>
      </c>
      <c r="P16" s="104" t="s">
        <v>8</v>
      </c>
      <c r="Q16" s="62">
        <v>88</v>
      </c>
      <c r="R16" s="62">
        <v>1096</v>
      </c>
      <c r="S16" s="62">
        <v>90</v>
      </c>
      <c r="T16" s="62">
        <v>-35</v>
      </c>
      <c r="U16" s="61"/>
      <c r="V16" s="44"/>
      <c r="W16" s="11">
        <f t="shared" si="0"/>
        <v>0</v>
      </c>
      <c r="X16" s="11">
        <f t="shared" si="1"/>
        <v>0</v>
      </c>
      <c r="Y16" s="11">
        <f t="shared" si="2"/>
        <v>0</v>
      </c>
      <c r="Z16" s="11">
        <f t="shared" si="3"/>
        <v>0</v>
      </c>
      <c r="AA16" s="11">
        <f t="shared" si="4"/>
        <v>0</v>
      </c>
      <c r="AB16" s="11">
        <f t="shared" si="5"/>
        <v>0</v>
      </c>
      <c r="AC16" s="11">
        <f t="shared" si="6"/>
        <v>0</v>
      </c>
      <c r="AD16" s="11">
        <f t="shared" si="7"/>
        <v>0</v>
      </c>
      <c r="AE16" s="11">
        <f t="shared" si="8"/>
        <v>0</v>
      </c>
      <c r="AF16" s="2"/>
      <c r="AG16" s="1"/>
      <c r="AH16" s="1"/>
      <c r="AP16" s="1"/>
      <c r="AQ16" s="1"/>
    </row>
    <row r="17" spans="1:43" ht="15.75">
      <c r="A17" s="17" t="s">
        <v>28</v>
      </c>
      <c r="B17" s="18">
        <v>90</v>
      </c>
      <c r="C17" s="18">
        <v>832</v>
      </c>
      <c r="D17" s="18">
        <v>823</v>
      </c>
      <c r="E17" s="18">
        <v>138</v>
      </c>
      <c r="F17" s="18">
        <v>19</v>
      </c>
      <c r="G17" s="18">
        <v>0.63</v>
      </c>
      <c r="H17" s="18">
        <v>0.99</v>
      </c>
      <c r="I17" s="18">
        <v>-237.97</v>
      </c>
      <c r="J17" s="18">
        <v>0.24</v>
      </c>
      <c r="K17" s="18"/>
      <c r="L17" s="18"/>
      <c r="M17" s="18"/>
      <c r="N17" s="18"/>
      <c r="O17" s="18"/>
      <c r="P17" s="104" t="s">
        <v>28</v>
      </c>
      <c r="Q17" s="62">
        <v>90</v>
      </c>
      <c r="R17" s="62">
        <v>823</v>
      </c>
      <c r="S17" s="62">
        <v>138</v>
      </c>
      <c r="T17" s="62"/>
      <c r="U17" s="61"/>
      <c r="V17" s="44"/>
      <c r="W17" s="11">
        <f t="shared" si="0"/>
        <v>0</v>
      </c>
      <c r="X17" s="11">
        <f t="shared" si="1"/>
        <v>0</v>
      </c>
      <c r="Y17" s="11">
        <f t="shared" si="2"/>
        <v>0</v>
      </c>
      <c r="Z17" s="11">
        <f t="shared" si="3"/>
        <v>0</v>
      </c>
      <c r="AA17" s="11">
        <f t="shared" si="4"/>
        <v>0</v>
      </c>
      <c r="AB17" s="11">
        <f t="shared" si="5"/>
        <v>0</v>
      </c>
      <c r="AC17" s="11">
        <f t="shared" si="6"/>
        <v>0</v>
      </c>
      <c r="AD17" s="11">
        <f t="shared" si="7"/>
        <v>0</v>
      </c>
      <c r="AE17" s="11">
        <f t="shared" si="8"/>
        <v>0</v>
      </c>
      <c r="AF17" s="2"/>
      <c r="AG17" s="52" t="s">
        <v>103</v>
      </c>
      <c r="AH17" s="54" t="s">
        <v>129</v>
      </c>
      <c r="AL17" s="1"/>
      <c r="AM17" s="1"/>
      <c r="AN17" s="1"/>
      <c r="AO17" s="1"/>
      <c r="AP17" s="1"/>
      <c r="AQ17" s="1"/>
    </row>
    <row r="18" spans="1:45" ht="12.75">
      <c r="A18" s="17" t="s">
        <v>9</v>
      </c>
      <c r="B18" s="18">
        <v>86</v>
      </c>
      <c r="C18" s="18">
        <v>900</v>
      </c>
      <c r="D18" s="18">
        <v>854</v>
      </c>
      <c r="E18" s="18">
        <v>75</v>
      </c>
      <c r="F18" s="18">
        <v>12</v>
      </c>
      <c r="G18" s="18">
        <v>0.1</v>
      </c>
      <c r="H18" s="18">
        <v>1.2</v>
      </c>
      <c r="I18" s="18">
        <v>131.94</v>
      </c>
      <c r="J18" s="18">
        <v>0.3</v>
      </c>
      <c r="K18" s="18">
        <v>10</v>
      </c>
      <c r="L18" s="18">
        <v>14</v>
      </c>
      <c r="M18" s="18">
        <v>1500</v>
      </c>
      <c r="N18" s="18">
        <v>10</v>
      </c>
      <c r="O18" s="18">
        <v>6</v>
      </c>
      <c r="P18" s="104" t="s">
        <v>9</v>
      </c>
      <c r="Q18" s="62">
        <v>86</v>
      </c>
      <c r="R18" s="62">
        <v>854</v>
      </c>
      <c r="S18" s="62">
        <v>75</v>
      </c>
      <c r="T18" s="62">
        <v>10</v>
      </c>
      <c r="U18" s="61"/>
      <c r="V18" s="44"/>
      <c r="W18" s="11">
        <f t="shared" si="0"/>
        <v>0</v>
      </c>
      <c r="X18" s="11">
        <f t="shared" si="1"/>
        <v>0</v>
      </c>
      <c r="Y18" s="11">
        <f t="shared" si="2"/>
        <v>0</v>
      </c>
      <c r="Z18" s="11">
        <f t="shared" si="3"/>
        <v>0</v>
      </c>
      <c r="AA18" s="11">
        <f t="shared" si="4"/>
        <v>0</v>
      </c>
      <c r="AB18" s="11">
        <f t="shared" si="5"/>
        <v>0</v>
      </c>
      <c r="AC18" s="11">
        <f t="shared" si="6"/>
        <v>0</v>
      </c>
      <c r="AD18" s="11">
        <f t="shared" si="7"/>
        <v>0</v>
      </c>
      <c r="AE18" s="11">
        <f t="shared" si="8"/>
        <v>0</v>
      </c>
      <c r="AF18" s="2"/>
      <c r="AH18" s="54" t="s">
        <v>119</v>
      </c>
      <c r="AI18" s="65"/>
      <c r="AJ18" s="65"/>
      <c r="AK18" s="65"/>
      <c r="AL18" s="65"/>
      <c r="AM18" s="65"/>
      <c r="AN18" s="65"/>
      <c r="AO18" s="65"/>
      <c r="AP18" s="65"/>
      <c r="AQ18" s="65"/>
      <c r="AR18" s="65"/>
      <c r="AS18" s="65"/>
    </row>
    <row r="19" spans="1:43" ht="12.75">
      <c r="A19" s="17" t="s">
        <v>14</v>
      </c>
      <c r="B19" s="18">
        <v>74</v>
      </c>
      <c r="C19" s="18">
        <v>833</v>
      </c>
      <c r="D19" s="18">
        <v>755</v>
      </c>
      <c r="E19" s="18">
        <v>53</v>
      </c>
      <c r="F19" s="18">
        <v>0</v>
      </c>
      <c r="G19" s="18">
        <v>0.666</v>
      </c>
      <c r="H19" s="18">
        <v>0.0592</v>
      </c>
      <c r="I19" s="18">
        <v>789.27</v>
      </c>
      <c r="J19" s="18">
        <v>0</v>
      </c>
      <c r="K19" s="18"/>
      <c r="L19" s="18"/>
      <c r="M19" s="18"/>
      <c r="N19" s="18"/>
      <c r="O19" s="18"/>
      <c r="P19" s="104" t="s">
        <v>14</v>
      </c>
      <c r="Q19" s="62">
        <v>74</v>
      </c>
      <c r="R19" s="62">
        <v>755</v>
      </c>
      <c r="S19" s="62">
        <v>53</v>
      </c>
      <c r="T19" s="62"/>
      <c r="U19" s="61"/>
      <c r="V19" s="44"/>
      <c r="W19" s="11">
        <f t="shared" si="0"/>
        <v>0</v>
      </c>
      <c r="X19" s="11">
        <f t="shared" si="1"/>
        <v>0</v>
      </c>
      <c r="Y19" s="11">
        <f t="shared" si="2"/>
        <v>0</v>
      </c>
      <c r="Z19" s="11">
        <f t="shared" si="3"/>
        <v>0</v>
      </c>
      <c r="AA19" s="11">
        <f t="shared" si="4"/>
        <v>0</v>
      </c>
      <c r="AB19" s="11">
        <f t="shared" si="5"/>
        <v>0</v>
      </c>
      <c r="AC19" s="11">
        <f t="shared" si="6"/>
        <v>0</v>
      </c>
      <c r="AD19" s="11">
        <f t="shared" si="7"/>
        <v>0</v>
      </c>
      <c r="AE19" s="11">
        <f t="shared" si="8"/>
        <v>0</v>
      </c>
      <c r="AF19" s="2"/>
      <c r="AI19" s="1"/>
      <c r="AJ19" s="1"/>
      <c r="AK19" s="1"/>
      <c r="AL19" s="1"/>
      <c r="AM19" s="1"/>
      <c r="AN19" s="1"/>
      <c r="AO19" s="1"/>
      <c r="AP19" s="1"/>
      <c r="AQ19" s="1"/>
    </row>
    <row r="20" spans="1:49" ht="15.75">
      <c r="A20" s="17" t="s">
        <v>10</v>
      </c>
      <c r="B20" s="18">
        <v>86</v>
      </c>
      <c r="C20" s="18">
        <v>995</v>
      </c>
      <c r="D20" s="18">
        <v>933</v>
      </c>
      <c r="E20" s="18">
        <v>87</v>
      </c>
      <c r="F20" s="18">
        <v>11</v>
      </c>
      <c r="G20" s="18">
        <v>0.1</v>
      </c>
      <c r="H20" s="18">
        <v>1.1</v>
      </c>
      <c r="I20" s="18">
        <v>126.56</v>
      </c>
      <c r="J20" s="18">
        <v>0.18</v>
      </c>
      <c r="K20" s="18">
        <v>19.6</v>
      </c>
      <c r="L20" s="18">
        <v>14.5</v>
      </c>
      <c r="M20" s="18">
        <v>2600</v>
      </c>
      <c r="N20" s="18">
        <v>8.9</v>
      </c>
      <c r="O20" s="18"/>
      <c r="P20" s="104" t="s">
        <v>10</v>
      </c>
      <c r="Q20" s="62">
        <v>86</v>
      </c>
      <c r="R20" s="62">
        <v>933</v>
      </c>
      <c r="S20" s="62">
        <v>87</v>
      </c>
      <c r="T20" s="62">
        <v>19.6</v>
      </c>
      <c r="U20" s="61"/>
      <c r="V20" s="44"/>
      <c r="W20" s="11">
        <f t="shared" si="0"/>
        <v>0</v>
      </c>
      <c r="X20" s="11">
        <f t="shared" si="1"/>
        <v>0</v>
      </c>
      <c r="Y20" s="11">
        <f>V20*S19:S20</f>
        <v>0</v>
      </c>
      <c r="Z20" s="11">
        <f t="shared" si="3"/>
        <v>0</v>
      </c>
      <c r="AA20" s="11">
        <f t="shared" si="4"/>
        <v>0</v>
      </c>
      <c r="AB20" s="11">
        <f t="shared" si="5"/>
        <v>0</v>
      </c>
      <c r="AC20" s="11">
        <f t="shared" si="6"/>
        <v>0</v>
      </c>
      <c r="AD20" s="11">
        <f t="shared" si="7"/>
        <v>0</v>
      </c>
      <c r="AE20" s="11">
        <f t="shared" si="8"/>
        <v>0</v>
      </c>
      <c r="AF20" s="2"/>
      <c r="AG20" s="52" t="s">
        <v>106</v>
      </c>
      <c r="AH20" s="55" t="s">
        <v>131</v>
      </c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</row>
    <row r="21" spans="1:35" ht="15.75">
      <c r="A21" s="17" t="s">
        <v>29</v>
      </c>
      <c r="B21" s="18">
        <v>87</v>
      </c>
      <c r="C21" s="18">
        <v>1211</v>
      </c>
      <c r="D21" s="18">
        <v>1096</v>
      </c>
      <c r="E21" s="18">
        <v>88</v>
      </c>
      <c r="F21" s="18">
        <v>4</v>
      </c>
      <c r="G21" s="18">
        <v>0.0087</v>
      </c>
      <c r="H21" s="18">
        <v>0.87</v>
      </c>
      <c r="I21" s="18">
        <v>19.88</v>
      </c>
      <c r="J21" s="18">
        <v>0.07</v>
      </c>
      <c r="K21" s="18"/>
      <c r="L21" s="18"/>
      <c r="M21" s="18"/>
      <c r="N21" s="18"/>
      <c r="O21" s="18"/>
      <c r="P21" s="104" t="s">
        <v>29</v>
      </c>
      <c r="Q21" s="62">
        <v>87</v>
      </c>
      <c r="R21" s="62">
        <v>1096</v>
      </c>
      <c r="S21" s="62">
        <v>88</v>
      </c>
      <c r="T21" s="62"/>
      <c r="U21" s="61"/>
      <c r="V21" s="44"/>
      <c r="W21" s="11">
        <f t="shared" si="0"/>
        <v>0</v>
      </c>
      <c r="X21" s="11">
        <f t="shared" si="1"/>
        <v>0</v>
      </c>
      <c r="Y21" s="11">
        <f aca="true" t="shared" si="9" ref="Y21:Y61">V21*S21</f>
        <v>0</v>
      </c>
      <c r="Z21" s="11">
        <f t="shared" si="3"/>
        <v>0</v>
      </c>
      <c r="AA21" s="11">
        <f t="shared" si="4"/>
        <v>0</v>
      </c>
      <c r="AB21" s="11">
        <f t="shared" si="5"/>
        <v>0</v>
      </c>
      <c r="AC21" s="11">
        <f t="shared" si="6"/>
        <v>0</v>
      </c>
      <c r="AD21" s="11">
        <f t="shared" si="7"/>
        <v>0</v>
      </c>
      <c r="AE21" s="11">
        <f t="shared" si="8"/>
        <v>0</v>
      </c>
      <c r="AF21" s="2"/>
      <c r="AG21" s="66"/>
      <c r="AH21" s="55" t="s">
        <v>130</v>
      </c>
      <c r="AI21" s="1"/>
    </row>
    <row r="22" spans="1:35" ht="12.75">
      <c r="A22" s="17" t="s">
        <v>30</v>
      </c>
      <c r="B22" s="18">
        <v>88</v>
      </c>
      <c r="C22" s="18">
        <v>1069</v>
      </c>
      <c r="D22" s="18">
        <v>998</v>
      </c>
      <c r="E22" s="18">
        <v>231</v>
      </c>
      <c r="F22" s="18">
        <v>6</v>
      </c>
      <c r="G22" s="18">
        <v>0.22</v>
      </c>
      <c r="H22" s="18">
        <v>0.528</v>
      </c>
      <c r="I22" s="18">
        <v>242.48</v>
      </c>
      <c r="J22" s="18">
        <v>0.13</v>
      </c>
      <c r="K22" s="18">
        <v>189</v>
      </c>
      <c r="L22" s="18">
        <v>44</v>
      </c>
      <c r="M22" s="18">
        <v>2500</v>
      </c>
      <c r="N22" s="18">
        <v>5.5</v>
      </c>
      <c r="O22" s="18">
        <v>6</v>
      </c>
      <c r="P22" s="104" t="s">
        <v>30</v>
      </c>
      <c r="Q22" s="62">
        <v>88</v>
      </c>
      <c r="R22" s="62">
        <v>998</v>
      </c>
      <c r="S22" s="62">
        <v>231</v>
      </c>
      <c r="T22" s="62">
        <v>189</v>
      </c>
      <c r="U22" s="61"/>
      <c r="V22" s="44"/>
      <c r="W22" s="11">
        <f t="shared" si="0"/>
        <v>0</v>
      </c>
      <c r="X22" s="11">
        <f t="shared" si="1"/>
        <v>0</v>
      </c>
      <c r="Y22" s="11">
        <f t="shared" si="9"/>
        <v>0</v>
      </c>
      <c r="Z22" s="11">
        <f t="shared" si="3"/>
        <v>0</v>
      </c>
      <c r="AA22" s="11">
        <f t="shared" si="4"/>
        <v>0</v>
      </c>
      <c r="AB22" s="11">
        <f t="shared" si="5"/>
        <v>0</v>
      </c>
      <c r="AC22" s="11">
        <f t="shared" si="6"/>
        <v>0</v>
      </c>
      <c r="AD22" s="11">
        <f t="shared" si="7"/>
        <v>0</v>
      </c>
      <c r="AE22" s="11">
        <f t="shared" si="8"/>
        <v>0</v>
      </c>
      <c r="AF22" s="2"/>
      <c r="AI22" s="1"/>
    </row>
    <row r="23" spans="1:34" ht="15.75">
      <c r="A23" s="17" t="s">
        <v>31</v>
      </c>
      <c r="B23" s="18">
        <v>88</v>
      </c>
      <c r="C23" s="18">
        <v>1493</v>
      </c>
      <c r="D23" s="18">
        <v>1355</v>
      </c>
      <c r="E23" s="18">
        <v>156</v>
      </c>
      <c r="F23" s="18">
        <v>8</v>
      </c>
      <c r="G23" s="18">
        <v>0.1936</v>
      </c>
      <c r="H23" s="18">
        <v>0.5192</v>
      </c>
      <c r="I23" s="18">
        <v>226.23</v>
      </c>
      <c r="J23" s="18">
        <v>0.16</v>
      </c>
      <c r="K23" s="18"/>
      <c r="L23" s="18"/>
      <c r="M23" s="18"/>
      <c r="N23" s="18"/>
      <c r="O23" s="18"/>
      <c r="P23" s="104" t="s">
        <v>31</v>
      </c>
      <c r="Q23" s="62">
        <v>88</v>
      </c>
      <c r="R23" s="62">
        <v>1355</v>
      </c>
      <c r="S23" s="62">
        <v>156</v>
      </c>
      <c r="T23" s="62"/>
      <c r="U23" s="61"/>
      <c r="V23" s="44"/>
      <c r="W23" s="11">
        <f t="shared" si="0"/>
        <v>0</v>
      </c>
      <c r="X23" s="11">
        <f t="shared" si="1"/>
        <v>0</v>
      </c>
      <c r="Y23" s="11">
        <f t="shared" si="9"/>
        <v>0</v>
      </c>
      <c r="Z23" s="11">
        <f t="shared" si="3"/>
        <v>0</v>
      </c>
      <c r="AA23" s="11">
        <f t="shared" si="4"/>
        <v>0</v>
      </c>
      <c r="AB23" s="11">
        <f t="shared" si="5"/>
        <v>0</v>
      </c>
      <c r="AC23" s="11">
        <f t="shared" si="6"/>
        <v>0</v>
      </c>
      <c r="AD23" s="11">
        <f t="shared" si="7"/>
        <v>0</v>
      </c>
      <c r="AE23" s="11">
        <f t="shared" si="8"/>
        <v>0</v>
      </c>
      <c r="AF23" s="2"/>
      <c r="AG23" s="86" t="s">
        <v>107</v>
      </c>
      <c r="AH23" s="6" t="s">
        <v>133</v>
      </c>
    </row>
    <row r="24" spans="1:34" ht="12.75">
      <c r="A24" s="17" t="s">
        <v>32</v>
      </c>
      <c r="B24" s="18">
        <v>95</v>
      </c>
      <c r="C24" s="18">
        <v>717</v>
      </c>
      <c r="D24" s="18">
        <v>703</v>
      </c>
      <c r="E24" s="18">
        <v>49</v>
      </c>
      <c r="F24" s="18">
        <v>0</v>
      </c>
      <c r="G24" s="18">
        <v>0.456</v>
      </c>
      <c r="H24" s="18">
        <v>0.038</v>
      </c>
      <c r="I24" s="18">
        <v>0</v>
      </c>
      <c r="J24" s="18">
        <v>0.05</v>
      </c>
      <c r="K24" s="18"/>
      <c r="L24" s="18"/>
      <c r="M24" s="18"/>
      <c r="N24" s="18"/>
      <c r="O24" s="18"/>
      <c r="P24" s="104" t="s">
        <v>32</v>
      </c>
      <c r="Q24" s="62">
        <v>95</v>
      </c>
      <c r="R24" s="62">
        <v>703</v>
      </c>
      <c r="S24" s="62">
        <v>49</v>
      </c>
      <c r="T24" s="62"/>
      <c r="U24" s="61"/>
      <c r="V24" s="44"/>
      <c r="W24" s="11">
        <f t="shared" si="0"/>
        <v>0</v>
      </c>
      <c r="X24" s="11">
        <f t="shared" si="1"/>
        <v>0</v>
      </c>
      <c r="Y24" s="11">
        <f t="shared" si="9"/>
        <v>0</v>
      </c>
      <c r="Z24" s="11">
        <f t="shared" si="3"/>
        <v>0</v>
      </c>
      <c r="AA24" s="11">
        <f t="shared" si="4"/>
        <v>0</v>
      </c>
      <c r="AB24" s="11">
        <f t="shared" si="5"/>
        <v>0</v>
      </c>
      <c r="AC24" s="11">
        <f t="shared" si="6"/>
        <v>0</v>
      </c>
      <c r="AD24" s="11">
        <f t="shared" si="7"/>
        <v>0</v>
      </c>
      <c r="AE24" s="11">
        <f t="shared" si="8"/>
        <v>0</v>
      </c>
      <c r="AF24" s="2"/>
      <c r="AH24" s="6" t="s">
        <v>132</v>
      </c>
    </row>
    <row r="25" spans="1:32" ht="12.75">
      <c r="A25" s="17" t="s">
        <v>33</v>
      </c>
      <c r="B25" s="18">
        <v>90</v>
      </c>
      <c r="C25" s="18">
        <v>829</v>
      </c>
      <c r="D25" s="18">
        <v>815</v>
      </c>
      <c r="E25" s="18">
        <v>83</v>
      </c>
      <c r="F25" s="18"/>
      <c r="G25" s="18">
        <v>0.072</v>
      </c>
      <c r="H25" s="18">
        <v>0.315</v>
      </c>
      <c r="I25" s="18">
        <v>60.9</v>
      </c>
      <c r="J25" s="18">
        <v>0.2</v>
      </c>
      <c r="K25" s="18"/>
      <c r="L25" s="18"/>
      <c r="M25" s="18"/>
      <c r="N25" s="18"/>
      <c r="O25" s="18"/>
      <c r="P25" s="104" t="s">
        <v>33</v>
      </c>
      <c r="Q25" s="62">
        <v>90</v>
      </c>
      <c r="R25" s="62">
        <v>815</v>
      </c>
      <c r="S25" s="62">
        <v>83</v>
      </c>
      <c r="T25" s="62"/>
      <c r="U25" s="61"/>
      <c r="V25" s="44"/>
      <c r="W25" s="11">
        <f t="shared" si="0"/>
        <v>0</v>
      </c>
      <c r="X25" s="11">
        <f t="shared" si="1"/>
        <v>0</v>
      </c>
      <c r="Y25" s="11">
        <f t="shared" si="9"/>
        <v>0</v>
      </c>
      <c r="Z25" s="11">
        <f t="shared" si="3"/>
        <v>0</v>
      </c>
      <c r="AA25" s="11">
        <f t="shared" si="4"/>
        <v>0</v>
      </c>
      <c r="AB25" s="11">
        <f t="shared" si="5"/>
        <v>0</v>
      </c>
      <c r="AC25" s="11">
        <f t="shared" si="6"/>
        <v>0</v>
      </c>
      <c r="AD25" s="11">
        <f t="shared" si="7"/>
        <v>0</v>
      </c>
      <c r="AE25" s="11">
        <f t="shared" si="8"/>
        <v>0</v>
      </c>
      <c r="AF25" s="2"/>
    </row>
    <row r="26" spans="1:34" ht="15.75">
      <c r="A26" s="17" t="s">
        <v>34</v>
      </c>
      <c r="B26" s="18">
        <v>84</v>
      </c>
      <c r="C26" s="18">
        <v>290</v>
      </c>
      <c r="D26" s="18">
        <v>349</v>
      </c>
      <c r="E26" s="18">
        <v>2</v>
      </c>
      <c r="F26" s="18">
        <v>45</v>
      </c>
      <c r="G26" s="18">
        <v>0.19</v>
      </c>
      <c r="H26" s="18">
        <v>0.07</v>
      </c>
      <c r="I26" s="18">
        <v>193.35</v>
      </c>
      <c r="J26" s="18">
        <v>4.2</v>
      </c>
      <c r="K26" s="18">
        <v>-30</v>
      </c>
      <c r="L26" s="18">
        <v>3.5</v>
      </c>
      <c r="M26" s="18">
        <v>1500</v>
      </c>
      <c r="N26" s="18">
        <v>35.7</v>
      </c>
      <c r="O26" s="18"/>
      <c r="P26" s="103" t="s">
        <v>34</v>
      </c>
      <c r="Q26" s="62">
        <v>84</v>
      </c>
      <c r="R26" s="62">
        <v>349</v>
      </c>
      <c r="S26" s="62">
        <v>2</v>
      </c>
      <c r="T26" s="62">
        <v>-30</v>
      </c>
      <c r="U26" s="61"/>
      <c r="V26" s="44">
        <v>2.5</v>
      </c>
      <c r="W26" s="11">
        <f t="shared" si="0"/>
        <v>2.1</v>
      </c>
      <c r="X26" s="11">
        <f t="shared" si="1"/>
        <v>872.5</v>
      </c>
      <c r="Y26" s="11">
        <f t="shared" si="9"/>
        <v>5</v>
      </c>
      <c r="Z26" s="11">
        <f t="shared" si="3"/>
        <v>112.5</v>
      </c>
      <c r="AA26" s="11">
        <f t="shared" si="4"/>
        <v>0.475</v>
      </c>
      <c r="AB26" s="11">
        <f t="shared" si="5"/>
        <v>0.17500000000000002</v>
      </c>
      <c r="AC26" s="11">
        <f t="shared" si="6"/>
        <v>483.375</v>
      </c>
      <c r="AD26" s="11">
        <f t="shared" si="7"/>
        <v>10.5</v>
      </c>
      <c r="AE26" s="11">
        <f t="shared" si="8"/>
        <v>-0.75</v>
      </c>
      <c r="AF26" s="2"/>
      <c r="AG26" s="86" t="s">
        <v>108</v>
      </c>
      <c r="AH26" s="6" t="s">
        <v>134</v>
      </c>
    </row>
    <row r="27" spans="1:34" ht="12.75">
      <c r="A27" s="17" t="s">
        <v>35</v>
      </c>
      <c r="B27" s="18">
        <v>84</v>
      </c>
      <c r="C27" s="18">
        <v>373</v>
      </c>
      <c r="D27" s="18">
        <v>433</v>
      </c>
      <c r="E27" s="18">
        <v>11</v>
      </c>
      <c r="F27" s="18">
        <v>45</v>
      </c>
      <c r="G27" s="18">
        <v>0.252</v>
      </c>
      <c r="H27" s="18">
        <v>0.924</v>
      </c>
      <c r="I27" s="18">
        <v>311.53</v>
      </c>
      <c r="J27" s="18">
        <v>4.2</v>
      </c>
      <c r="K27" s="18"/>
      <c r="L27" s="18"/>
      <c r="M27" s="18"/>
      <c r="N27" s="18"/>
      <c r="O27" s="18"/>
      <c r="P27" s="104" t="s">
        <v>35</v>
      </c>
      <c r="Q27" s="62">
        <v>84</v>
      </c>
      <c r="R27" s="62">
        <v>433</v>
      </c>
      <c r="S27" s="62">
        <v>11</v>
      </c>
      <c r="T27" s="62"/>
      <c r="U27" s="61"/>
      <c r="V27" s="44"/>
      <c r="W27" s="11">
        <f t="shared" si="0"/>
        <v>0</v>
      </c>
      <c r="X27" s="11">
        <f t="shared" si="1"/>
        <v>0</v>
      </c>
      <c r="Y27" s="11">
        <f t="shared" si="9"/>
        <v>0</v>
      </c>
      <c r="Z27" s="11">
        <f t="shared" si="3"/>
        <v>0</v>
      </c>
      <c r="AA27" s="11">
        <f t="shared" si="4"/>
        <v>0</v>
      </c>
      <c r="AB27" s="11">
        <f t="shared" si="5"/>
        <v>0</v>
      </c>
      <c r="AC27" s="11">
        <f t="shared" si="6"/>
        <v>0</v>
      </c>
      <c r="AD27" s="11">
        <f t="shared" si="7"/>
        <v>0</v>
      </c>
      <c r="AE27" s="11">
        <f t="shared" si="8"/>
        <v>0</v>
      </c>
      <c r="AF27" s="2"/>
      <c r="AH27" s="6" t="s">
        <v>110</v>
      </c>
    </row>
    <row r="28" spans="1:32" ht="12.75">
      <c r="A28" s="17" t="s">
        <v>36</v>
      </c>
      <c r="B28" s="18">
        <v>84</v>
      </c>
      <c r="C28" s="18">
        <v>510</v>
      </c>
      <c r="D28" s="18">
        <v>542</v>
      </c>
      <c r="E28" s="18">
        <v>42</v>
      </c>
      <c r="F28" s="18">
        <v>28</v>
      </c>
      <c r="G28" s="18">
        <v>1.3356</v>
      </c>
      <c r="H28" s="18">
        <v>1.344</v>
      </c>
      <c r="I28" s="18">
        <v>308.29</v>
      </c>
      <c r="J28" s="18">
        <v>4.2</v>
      </c>
      <c r="K28" s="18"/>
      <c r="L28" s="18"/>
      <c r="M28" s="18"/>
      <c r="N28" s="18"/>
      <c r="O28" s="18"/>
      <c r="P28" s="104" t="s">
        <v>36</v>
      </c>
      <c r="Q28" s="62">
        <v>84</v>
      </c>
      <c r="R28" s="62">
        <v>542</v>
      </c>
      <c r="S28" s="62">
        <v>42</v>
      </c>
      <c r="T28" s="62"/>
      <c r="U28" s="61"/>
      <c r="V28" s="44"/>
      <c r="W28" s="11">
        <f t="shared" si="0"/>
        <v>0</v>
      </c>
      <c r="X28" s="11">
        <f t="shared" si="1"/>
        <v>0</v>
      </c>
      <c r="Y28" s="11">
        <f t="shared" si="9"/>
        <v>0</v>
      </c>
      <c r="Z28" s="11">
        <f t="shared" si="3"/>
        <v>0</v>
      </c>
      <c r="AA28" s="11">
        <f t="shared" si="4"/>
        <v>0</v>
      </c>
      <c r="AB28" s="11">
        <f t="shared" si="5"/>
        <v>0</v>
      </c>
      <c r="AC28" s="11">
        <f t="shared" si="6"/>
        <v>0</v>
      </c>
      <c r="AD28" s="11">
        <f t="shared" si="7"/>
        <v>0</v>
      </c>
      <c r="AE28" s="11">
        <f t="shared" si="8"/>
        <v>0</v>
      </c>
      <c r="AF28" s="2"/>
    </row>
    <row r="29" spans="1:34" ht="15.75">
      <c r="A29" s="17" t="s">
        <v>37</v>
      </c>
      <c r="B29" s="18">
        <v>6</v>
      </c>
      <c r="C29" s="18">
        <v>62</v>
      </c>
      <c r="D29" s="18">
        <v>58</v>
      </c>
      <c r="E29" s="18">
        <v>6</v>
      </c>
      <c r="F29" s="18"/>
      <c r="G29" s="18">
        <v>0.0258</v>
      </c>
      <c r="H29" s="18">
        <v>0.0318</v>
      </c>
      <c r="I29" s="18">
        <v>7.43</v>
      </c>
      <c r="J29" s="18">
        <v>0.6</v>
      </c>
      <c r="K29" s="18"/>
      <c r="L29" s="18"/>
      <c r="M29" s="18"/>
      <c r="N29" s="18"/>
      <c r="O29" s="18"/>
      <c r="P29" s="104" t="s">
        <v>37</v>
      </c>
      <c r="Q29" s="62">
        <v>6</v>
      </c>
      <c r="R29" s="62">
        <v>58</v>
      </c>
      <c r="S29" s="62">
        <v>6</v>
      </c>
      <c r="T29" s="62"/>
      <c r="U29" s="61"/>
      <c r="V29" s="44"/>
      <c r="W29" s="11">
        <f t="shared" si="0"/>
        <v>0</v>
      </c>
      <c r="X29" s="11">
        <f t="shared" si="1"/>
        <v>0</v>
      </c>
      <c r="Y29" s="11">
        <f t="shared" si="9"/>
        <v>0</v>
      </c>
      <c r="Z29" s="11">
        <f t="shared" si="3"/>
        <v>0</v>
      </c>
      <c r="AA29" s="11">
        <f t="shared" si="4"/>
        <v>0</v>
      </c>
      <c r="AB29" s="11">
        <f t="shared" si="5"/>
        <v>0</v>
      </c>
      <c r="AC29" s="11">
        <f t="shared" si="6"/>
        <v>0</v>
      </c>
      <c r="AD29" s="11">
        <f t="shared" si="7"/>
        <v>0</v>
      </c>
      <c r="AE29" s="11">
        <f t="shared" si="8"/>
        <v>0</v>
      </c>
      <c r="AF29" s="2"/>
      <c r="AG29" s="86" t="s">
        <v>109</v>
      </c>
      <c r="AH29" s="6" t="s">
        <v>136</v>
      </c>
    </row>
    <row r="30" spans="1:34" ht="15.75">
      <c r="A30" s="17" t="s">
        <v>38</v>
      </c>
      <c r="B30" s="18">
        <v>16</v>
      </c>
      <c r="C30" s="18">
        <v>196</v>
      </c>
      <c r="D30" s="18">
        <v>178</v>
      </c>
      <c r="E30" s="18">
        <v>13</v>
      </c>
      <c r="F30" s="18"/>
      <c r="G30" s="18"/>
      <c r="H30" s="18">
        <v>0.0128</v>
      </c>
      <c r="I30" s="18">
        <v>3.56</v>
      </c>
      <c r="J30" s="18">
        <v>0.6</v>
      </c>
      <c r="K30" s="18"/>
      <c r="L30" s="18"/>
      <c r="M30" s="18"/>
      <c r="N30" s="18"/>
      <c r="O30" s="18"/>
      <c r="P30" s="104" t="s">
        <v>38</v>
      </c>
      <c r="Q30" s="62">
        <v>16</v>
      </c>
      <c r="R30" s="62">
        <v>178</v>
      </c>
      <c r="S30" s="62">
        <v>13</v>
      </c>
      <c r="T30" s="62"/>
      <c r="U30" s="63"/>
      <c r="V30" s="44"/>
      <c r="W30" s="11">
        <f t="shared" si="0"/>
        <v>0</v>
      </c>
      <c r="X30" s="11">
        <f t="shared" si="1"/>
        <v>0</v>
      </c>
      <c r="Y30" s="11">
        <f t="shared" si="9"/>
        <v>0</v>
      </c>
      <c r="Z30" s="11">
        <f t="shared" si="3"/>
        <v>0</v>
      </c>
      <c r="AA30" s="11">
        <f t="shared" si="4"/>
        <v>0</v>
      </c>
      <c r="AB30" s="11">
        <f t="shared" si="5"/>
        <v>0</v>
      </c>
      <c r="AC30" s="11">
        <f t="shared" si="6"/>
        <v>0</v>
      </c>
      <c r="AD30" s="11">
        <f t="shared" si="7"/>
        <v>0</v>
      </c>
      <c r="AE30" s="11">
        <f t="shared" si="8"/>
        <v>0</v>
      </c>
      <c r="AF30" s="2"/>
      <c r="AH30" s="6" t="s">
        <v>135</v>
      </c>
    </row>
    <row r="31" spans="1:43" ht="12.75">
      <c r="A31" s="17" t="s">
        <v>39</v>
      </c>
      <c r="B31" s="18">
        <v>22</v>
      </c>
      <c r="C31" s="18">
        <v>221</v>
      </c>
      <c r="D31" s="18">
        <v>217</v>
      </c>
      <c r="E31" s="18">
        <v>23</v>
      </c>
      <c r="F31" s="18"/>
      <c r="G31" s="18"/>
      <c r="H31" s="18">
        <v>0.121</v>
      </c>
      <c r="I31" s="18">
        <v>0.33</v>
      </c>
      <c r="J31" s="18">
        <v>1</v>
      </c>
      <c r="K31" s="18"/>
      <c r="L31" s="18"/>
      <c r="M31" s="18"/>
      <c r="N31" s="18"/>
      <c r="O31" s="18"/>
      <c r="P31" s="104" t="s">
        <v>39</v>
      </c>
      <c r="Q31" s="62">
        <v>22</v>
      </c>
      <c r="R31" s="62">
        <v>217</v>
      </c>
      <c r="S31" s="62">
        <v>23</v>
      </c>
      <c r="T31" s="62"/>
      <c r="U31" s="61"/>
      <c r="V31" s="44"/>
      <c r="W31" s="11">
        <f t="shared" si="0"/>
        <v>0</v>
      </c>
      <c r="X31" s="11">
        <f t="shared" si="1"/>
        <v>0</v>
      </c>
      <c r="Y31" s="11">
        <f t="shared" si="9"/>
        <v>0</v>
      </c>
      <c r="Z31" s="11">
        <f t="shared" si="3"/>
        <v>0</v>
      </c>
      <c r="AA31" s="11">
        <f t="shared" si="4"/>
        <v>0</v>
      </c>
      <c r="AB31" s="11">
        <f t="shared" si="5"/>
        <v>0</v>
      </c>
      <c r="AC31" s="11">
        <f t="shared" si="6"/>
        <v>0</v>
      </c>
      <c r="AD31" s="11">
        <f t="shared" si="7"/>
        <v>0</v>
      </c>
      <c r="AE31" s="11">
        <f t="shared" si="8"/>
        <v>0</v>
      </c>
      <c r="AF31" s="2"/>
      <c r="AH31" s="1"/>
      <c r="AI31" s="1"/>
      <c r="AJ31" s="1"/>
      <c r="AK31" s="1"/>
      <c r="AL31" s="1"/>
      <c r="AM31" s="1"/>
      <c r="AN31" s="1"/>
      <c r="AO31" s="1"/>
      <c r="AP31" s="1"/>
      <c r="AQ31" s="1"/>
    </row>
    <row r="32" spans="1:43" ht="15.75">
      <c r="A32" s="17" t="s">
        <v>40</v>
      </c>
      <c r="B32" s="18">
        <v>15</v>
      </c>
      <c r="C32" s="18">
        <v>168</v>
      </c>
      <c r="D32" s="18">
        <v>159</v>
      </c>
      <c r="E32" s="18">
        <v>15</v>
      </c>
      <c r="F32" s="18">
        <v>0</v>
      </c>
      <c r="G32" s="18">
        <v>0.24</v>
      </c>
      <c r="H32" s="18">
        <v>0.05</v>
      </c>
      <c r="I32" s="18">
        <v>0.14</v>
      </c>
      <c r="J32" s="18">
        <v>1</v>
      </c>
      <c r="K32" s="18">
        <v>-20</v>
      </c>
      <c r="L32" s="18"/>
      <c r="M32" s="18"/>
      <c r="N32" s="18">
        <v>3</v>
      </c>
      <c r="O32" s="18"/>
      <c r="P32" s="104" t="s">
        <v>40</v>
      </c>
      <c r="Q32" s="62">
        <v>15</v>
      </c>
      <c r="R32" s="62">
        <v>159</v>
      </c>
      <c r="S32" s="62">
        <v>15</v>
      </c>
      <c r="T32" s="62">
        <v>-20</v>
      </c>
      <c r="U32" s="61"/>
      <c r="V32" s="44"/>
      <c r="W32" s="11">
        <f t="shared" si="0"/>
        <v>0</v>
      </c>
      <c r="X32" s="11">
        <f t="shared" si="1"/>
        <v>0</v>
      </c>
      <c r="Y32" s="11">
        <f t="shared" si="9"/>
        <v>0</v>
      </c>
      <c r="Z32" s="11">
        <f t="shared" si="3"/>
        <v>0</v>
      </c>
      <c r="AA32" s="11">
        <f t="shared" si="4"/>
        <v>0</v>
      </c>
      <c r="AB32" s="11">
        <f t="shared" si="5"/>
        <v>0</v>
      </c>
      <c r="AC32" s="11">
        <f t="shared" si="6"/>
        <v>0</v>
      </c>
      <c r="AD32" s="11">
        <f t="shared" si="7"/>
        <v>0</v>
      </c>
      <c r="AE32" s="11">
        <f t="shared" si="8"/>
        <v>0</v>
      </c>
      <c r="AF32" s="2"/>
      <c r="AH32" s="64" t="s">
        <v>116</v>
      </c>
      <c r="AI32" s="88"/>
      <c r="AJ32" s="88"/>
      <c r="AK32" s="88"/>
      <c r="AL32" s="88"/>
      <c r="AM32" s="88"/>
      <c r="AN32" s="88"/>
      <c r="AO32" s="88"/>
      <c r="AP32" s="88"/>
      <c r="AQ32" s="88"/>
    </row>
    <row r="33" spans="1:35" ht="12.75">
      <c r="A33" s="17" t="s">
        <v>41</v>
      </c>
      <c r="B33" s="18">
        <v>90</v>
      </c>
      <c r="C33" s="18">
        <v>1061</v>
      </c>
      <c r="D33" s="18">
        <v>971</v>
      </c>
      <c r="E33" s="18">
        <v>74</v>
      </c>
      <c r="F33" s="18">
        <v>19</v>
      </c>
      <c r="G33" s="18">
        <v>1.305</v>
      </c>
      <c r="H33" s="18">
        <v>0.108</v>
      </c>
      <c r="I33" s="18">
        <v>18.58</v>
      </c>
      <c r="J33" s="18">
        <v>0.05</v>
      </c>
      <c r="K33" s="18"/>
      <c r="L33" s="18"/>
      <c r="M33" s="18"/>
      <c r="N33" s="18"/>
      <c r="O33" s="18"/>
      <c r="P33" s="104" t="s">
        <v>41</v>
      </c>
      <c r="Q33" s="62">
        <v>90</v>
      </c>
      <c r="R33" s="62">
        <v>971</v>
      </c>
      <c r="S33" s="62">
        <v>74</v>
      </c>
      <c r="T33" s="62"/>
      <c r="U33" s="61"/>
      <c r="V33" s="44"/>
      <c r="W33" s="11">
        <f t="shared" si="0"/>
        <v>0</v>
      </c>
      <c r="X33" s="11">
        <f t="shared" si="1"/>
        <v>0</v>
      </c>
      <c r="Y33" s="11">
        <f t="shared" si="9"/>
        <v>0</v>
      </c>
      <c r="Z33" s="11">
        <f t="shared" si="3"/>
        <v>0</v>
      </c>
      <c r="AA33" s="11">
        <f t="shared" si="4"/>
        <v>0</v>
      </c>
      <c r="AB33" s="11">
        <f t="shared" si="5"/>
        <v>0</v>
      </c>
      <c r="AC33" s="11">
        <f t="shared" si="6"/>
        <v>0</v>
      </c>
      <c r="AD33" s="11">
        <f t="shared" si="7"/>
        <v>0</v>
      </c>
      <c r="AE33" s="11">
        <f t="shared" si="8"/>
        <v>0</v>
      </c>
      <c r="AF33" s="2"/>
      <c r="AI33" s="1"/>
    </row>
    <row r="34" spans="1:43" ht="15.75">
      <c r="A34" s="17" t="s">
        <v>54</v>
      </c>
      <c r="B34" s="18">
        <v>90</v>
      </c>
      <c r="C34" s="18">
        <v>1220</v>
      </c>
      <c r="D34" s="18">
        <v>1100</v>
      </c>
      <c r="E34" s="18">
        <v>100</v>
      </c>
      <c r="F34" s="18"/>
      <c r="G34" s="18">
        <v>0.08</v>
      </c>
      <c r="H34" s="18">
        <v>0.22</v>
      </c>
      <c r="I34" s="18"/>
      <c r="J34" s="18"/>
      <c r="K34" s="18">
        <v>-6</v>
      </c>
      <c r="L34" s="18">
        <v>10</v>
      </c>
      <c r="M34" s="18">
        <v>2900</v>
      </c>
      <c r="N34" s="18">
        <v>2.5</v>
      </c>
      <c r="O34" s="18">
        <v>2</v>
      </c>
      <c r="P34" s="104" t="s">
        <v>54</v>
      </c>
      <c r="Q34" s="62">
        <v>90</v>
      </c>
      <c r="R34" s="62">
        <v>1100</v>
      </c>
      <c r="S34" s="62">
        <v>100</v>
      </c>
      <c r="T34" s="62">
        <v>-6</v>
      </c>
      <c r="U34" s="61"/>
      <c r="V34" s="44"/>
      <c r="W34" s="11">
        <f t="shared" si="0"/>
        <v>0</v>
      </c>
      <c r="X34" s="11">
        <f t="shared" si="1"/>
        <v>0</v>
      </c>
      <c r="Y34" s="11">
        <f t="shared" si="9"/>
        <v>0</v>
      </c>
      <c r="Z34" s="11">
        <f t="shared" si="3"/>
        <v>0</v>
      </c>
      <c r="AA34" s="11">
        <f t="shared" si="4"/>
        <v>0</v>
      </c>
      <c r="AB34" s="11">
        <f t="shared" si="5"/>
        <v>0</v>
      </c>
      <c r="AC34" s="11">
        <f t="shared" si="6"/>
        <v>0</v>
      </c>
      <c r="AD34" s="11">
        <f t="shared" si="7"/>
        <v>0</v>
      </c>
      <c r="AE34" s="11">
        <f t="shared" si="8"/>
        <v>0</v>
      </c>
      <c r="AF34" s="2"/>
      <c r="AG34" s="86" t="s">
        <v>111</v>
      </c>
      <c r="AH34" s="53" t="s">
        <v>117</v>
      </c>
      <c r="AI34" s="1"/>
      <c r="AJ34" s="1"/>
      <c r="AK34" s="1"/>
      <c r="AL34" s="1"/>
      <c r="AM34" s="1"/>
      <c r="AN34" s="1"/>
      <c r="AO34" s="1"/>
      <c r="AP34" s="1"/>
      <c r="AQ34" s="1"/>
    </row>
    <row r="35" spans="1:32" ht="12.75">
      <c r="A35" s="17" t="s">
        <v>55</v>
      </c>
      <c r="B35" s="18">
        <v>90</v>
      </c>
      <c r="C35" s="18">
        <v>1080</v>
      </c>
      <c r="D35" s="18">
        <v>1000</v>
      </c>
      <c r="E35" s="18">
        <v>113</v>
      </c>
      <c r="F35" s="18"/>
      <c r="G35" s="18">
        <v>0.19</v>
      </c>
      <c r="H35" s="18">
        <v>0.51</v>
      </c>
      <c r="I35" s="18"/>
      <c r="J35" s="18"/>
      <c r="K35" s="18">
        <v>-108</v>
      </c>
      <c r="L35" s="18">
        <v>27</v>
      </c>
      <c r="M35" s="18">
        <v>2850</v>
      </c>
      <c r="N35" s="18">
        <v>6</v>
      </c>
      <c r="O35" s="18">
        <v>5</v>
      </c>
      <c r="P35" s="104" t="s">
        <v>55</v>
      </c>
      <c r="Q35" s="62">
        <v>90</v>
      </c>
      <c r="R35" s="62">
        <v>1000</v>
      </c>
      <c r="S35" s="62">
        <v>113</v>
      </c>
      <c r="T35" s="62">
        <v>-108</v>
      </c>
      <c r="U35" s="61"/>
      <c r="V35" s="44"/>
      <c r="W35" s="11">
        <f aca="true" t="shared" si="10" ref="W35:W61">V35*Q35/100</f>
        <v>0</v>
      </c>
      <c r="X35" s="11">
        <f aca="true" t="shared" si="11" ref="X35:X61">V35*R35</f>
        <v>0</v>
      </c>
      <c r="Y35" s="11">
        <f t="shared" si="9"/>
        <v>0</v>
      </c>
      <c r="Z35" s="11">
        <f aca="true" t="shared" si="12" ref="Z35:Z61">F35*V35</f>
        <v>0</v>
      </c>
      <c r="AA35" s="11">
        <f aca="true" t="shared" si="13" ref="AA35:AA61">G35*V35</f>
        <v>0</v>
      </c>
      <c r="AB35" s="11">
        <f aca="true" t="shared" si="14" ref="AB35:AB61">H35*V35</f>
        <v>0</v>
      </c>
      <c r="AC35" s="11">
        <f aca="true" t="shared" si="15" ref="AC35:AC61">I35*V35</f>
        <v>0</v>
      </c>
      <c r="AD35" s="11">
        <f aca="true" t="shared" si="16" ref="AD35:AD61">J35*V35</f>
        <v>0</v>
      </c>
      <c r="AE35" s="11">
        <f t="shared" si="8"/>
        <v>0</v>
      </c>
      <c r="AF35" s="2"/>
    </row>
    <row r="36" spans="1:34" ht="15.75">
      <c r="A36" s="17" t="s">
        <v>56</v>
      </c>
      <c r="B36" s="18">
        <v>87</v>
      </c>
      <c r="C36" s="18">
        <v>1007</v>
      </c>
      <c r="D36" s="18">
        <v>935</v>
      </c>
      <c r="E36" s="18">
        <v>72</v>
      </c>
      <c r="F36" s="18"/>
      <c r="G36" s="18">
        <v>0.04</v>
      </c>
      <c r="H36" s="18">
        <v>0.3</v>
      </c>
      <c r="I36" s="18"/>
      <c r="J36" s="18"/>
      <c r="K36" s="18">
        <v>-30</v>
      </c>
      <c r="L36" s="18">
        <v>8.4</v>
      </c>
      <c r="M36" s="18">
        <v>3350</v>
      </c>
      <c r="N36" s="18">
        <v>3</v>
      </c>
      <c r="O36" s="18">
        <v>1.5</v>
      </c>
      <c r="P36" s="104" t="s">
        <v>56</v>
      </c>
      <c r="Q36" s="62">
        <v>87</v>
      </c>
      <c r="R36" s="62">
        <v>935</v>
      </c>
      <c r="S36" s="62">
        <v>72</v>
      </c>
      <c r="T36" s="62">
        <v>-30</v>
      </c>
      <c r="U36" s="61"/>
      <c r="V36" s="44"/>
      <c r="W36" s="11">
        <f t="shared" si="10"/>
        <v>0</v>
      </c>
      <c r="X36" s="11">
        <f t="shared" si="11"/>
        <v>0</v>
      </c>
      <c r="Y36" s="11">
        <f t="shared" si="9"/>
        <v>0</v>
      </c>
      <c r="Z36" s="11">
        <f t="shared" si="12"/>
        <v>0</v>
      </c>
      <c r="AA36" s="11">
        <f t="shared" si="13"/>
        <v>0</v>
      </c>
      <c r="AB36" s="11">
        <f t="shared" si="14"/>
        <v>0</v>
      </c>
      <c r="AC36" s="11">
        <f t="shared" si="15"/>
        <v>0</v>
      </c>
      <c r="AD36" s="11">
        <f t="shared" si="16"/>
        <v>0</v>
      </c>
      <c r="AE36" s="11">
        <f t="shared" si="8"/>
        <v>0</v>
      </c>
      <c r="AF36" s="2"/>
      <c r="AH36" s="87" t="s">
        <v>112</v>
      </c>
    </row>
    <row r="37" spans="1:32" ht="12.75">
      <c r="A37" s="17" t="s">
        <v>57</v>
      </c>
      <c r="B37" s="18">
        <v>83</v>
      </c>
      <c r="C37" s="18">
        <v>688</v>
      </c>
      <c r="D37" s="18">
        <v>682</v>
      </c>
      <c r="E37" s="18">
        <v>68</v>
      </c>
      <c r="F37" s="18"/>
      <c r="G37" s="18">
        <v>0.26</v>
      </c>
      <c r="H37" s="18">
        <v>0.17</v>
      </c>
      <c r="I37" s="18"/>
      <c r="J37" s="18"/>
      <c r="K37" s="18">
        <v>8</v>
      </c>
      <c r="L37" s="18"/>
      <c r="M37" s="18"/>
      <c r="N37" s="18">
        <v>21.6</v>
      </c>
      <c r="O37" s="18"/>
      <c r="P37" s="104" t="s">
        <v>57</v>
      </c>
      <c r="Q37" s="62">
        <v>83</v>
      </c>
      <c r="R37" s="62">
        <v>682</v>
      </c>
      <c r="S37" s="62">
        <v>68</v>
      </c>
      <c r="T37" s="62">
        <v>8</v>
      </c>
      <c r="U37" s="61"/>
      <c r="V37" s="44"/>
      <c r="W37" s="11">
        <f t="shared" si="10"/>
        <v>0</v>
      </c>
      <c r="X37" s="11">
        <f t="shared" si="11"/>
        <v>0</v>
      </c>
      <c r="Y37" s="11">
        <f t="shared" si="9"/>
        <v>0</v>
      </c>
      <c r="Z37" s="11">
        <f t="shared" si="12"/>
        <v>0</v>
      </c>
      <c r="AA37" s="11">
        <f t="shared" si="13"/>
        <v>0</v>
      </c>
      <c r="AB37" s="11">
        <f t="shared" si="14"/>
        <v>0</v>
      </c>
      <c r="AC37" s="11">
        <f t="shared" si="15"/>
        <v>0</v>
      </c>
      <c r="AD37" s="11">
        <f t="shared" si="16"/>
        <v>0</v>
      </c>
      <c r="AE37" s="11">
        <f t="shared" si="8"/>
        <v>0</v>
      </c>
      <c r="AF37" s="2"/>
    </row>
    <row r="38" spans="1:34" ht="12.75">
      <c r="A38" s="17" t="s">
        <v>58</v>
      </c>
      <c r="B38" s="18">
        <v>83</v>
      </c>
      <c r="C38" s="18">
        <v>664</v>
      </c>
      <c r="D38" s="18">
        <v>663</v>
      </c>
      <c r="E38" s="18">
        <v>64</v>
      </c>
      <c r="F38" s="18"/>
      <c r="G38" s="18">
        <v>0.26</v>
      </c>
      <c r="H38" s="18">
        <v>0.17</v>
      </c>
      <c r="I38" s="18"/>
      <c r="J38" s="18"/>
      <c r="K38" s="18">
        <v>2</v>
      </c>
      <c r="L38" s="18"/>
      <c r="M38" s="18"/>
      <c r="N38" s="18">
        <v>22.8</v>
      </c>
      <c r="O38" s="18"/>
      <c r="P38" s="103" t="s">
        <v>58</v>
      </c>
      <c r="Q38" s="62">
        <v>83</v>
      </c>
      <c r="R38" s="62">
        <v>663</v>
      </c>
      <c r="S38" s="62">
        <v>64</v>
      </c>
      <c r="T38" s="62">
        <v>2</v>
      </c>
      <c r="U38" s="61"/>
      <c r="V38" s="44"/>
      <c r="W38" s="11">
        <f t="shared" si="10"/>
        <v>0</v>
      </c>
      <c r="X38" s="11">
        <f t="shared" si="11"/>
        <v>0</v>
      </c>
      <c r="Y38" s="11">
        <f t="shared" si="9"/>
        <v>0</v>
      </c>
      <c r="Z38" s="11">
        <f t="shared" si="12"/>
        <v>0</v>
      </c>
      <c r="AA38" s="11">
        <f t="shared" si="13"/>
        <v>0</v>
      </c>
      <c r="AB38" s="11">
        <f t="shared" si="14"/>
        <v>0</v>
      </c>
      <c r="AC38" s="11">
        <f t="shared" si="15"/>
        <v>0</v>
      </c>
      <c r="AD38" s="11">
        <f t="shared" si="16"/>
        <v>0</v>
      </c>
      <c r="AE38" s="11">
        <f t="shared" si="8"/>
        <v>0</v>
      </c>
      <c r="AF38" s="2"/>
      <c r="AH38" s="66" t="s">
        <v>113</v>
      </c>
    </row>
    <row r="39" spans="1:32" ht="12.75">
      <c r="A39" s="17" t="s">
        <v>59</v>
      </c>
      <c r="B39" s="18">
        <v>81</v>
      </c>
      <c r="C39" s="18">
        <v>474</v>
      </c>
      <c r="D39" s="18">
        <v>428</v>
      </c>
      <c r="E39" s="18">
        <v>35</v>
      </c>
      <c r="F39" s="18"/>
      <c r="G39" s="18">
        <v>0.3</v>
      </c>
      <c r="H39" s="18">
        <v>0.7</v>
      </c>
      <c r="I39" s="18"/>
      <c r="J39" s="18"/>
      <c r="K39" s="18">
        <v>18</v>
      </c>
      <c r="L39" s="18">
        <v>16</v>
      </c>
      <c r="M39" s="18">
        <v>2090</v>
      </c>
      <c r="N39" s="18">
        <v>28.7</v>
      </c>
      <c r="O39" s="18"/>
      <c r="P39" s="103" t="s">
        <v>59</v>
      </c>
      <c r="Q39" s="62">
        <v>81</v>
      </c>
      <c r="R39" s="62">
        <v>428</v>
      </c>
      <c r="S39" s="62">
        <v>35</v>
      </c>
      <c r="T39" s="62">
        <v>18</v>
      </c>
      <c r="U39" s="61"/>
      <c r="V39" s="44"/>
      <c r="W39" s="11">
        <f t="shared" si="10"/>
        <v>0</v>
      </c>
      <c r="X39" s="11">
        <f t="shared" si="11"/>
        <v>0</v>
      </c>
      <c r="Y39" s="11">
        <f t="shared" si="9"/>
        <v>0</v>
      </c>
      <c r="Z39" s="11">
        <f t="shared" si="12"/>
        <v>0</v>
      </c>
      <c r="AA39" s="11">
        <f t="shared" si="13"/>
        <v>0</v>
      </c>
      <c r="AB39" s="11">
        <f t="shared" si="14"/>
        <v>0</v>
      </c>
      <c r="AC39" s="11">
        <f t="shared" si="15"/>
        <v>0</v>
      </c>
      <c r="AD39" s="11">
        <f t="shared" si="16"/>
        <v>0</v>
      </c>
      <c r="AE39" s="11">
        <f t="shared" si="8"/>
        <v>0</v>
      </c>
      <c r="AF39" s="2"/>
    </row>
    <row r="40" spans="1:34" ht="18">
      <c r="A40" s="17" t="s">
        <v>60</v>
      </c>
      <c r="B40" s="18">
        <v>20</v>
      </c>
      <c r="C40" s="18">
        <v>148</v>
      </c>
      <c r="D40" s="18">
        <v>152</v>
      </c>
      <c r="E40" s="18">
        <v>9.1</v>
      </c>
      <c r="F40" s="18"/>
      <c r="G40" s="18"/>
      <c r="H40" s="18"/>
      <c r="I40" s="18"/>
      <c r="J40" s="18"/>
      <c r="K40" s="18">
        <v>4.7</v>
      </c>
      <c r="L40" s="18"/>
      <c r="M40" s="18"/>
      <c r="N40" s="18"/>
      <c r="O40" s="18"/>
      <c r="P40" s="104" t="s">
        <v>60</v>
      </c>
      <c r="Q40" s="62">
        <v>20</v>
      </c>
      <c r="R40" s="62">
        <v>152</v>
      </c>
      <c r="S40" s="62">
        <v>9.1</v>
      </c>
      <c r="T40" s="62">
        <v>4.7</v>
      </c>
      <c r="U40" s="61"/>
      <c r="V40" s="44"/>
      <c r="W40" s="11">
        <f t="shared" si="10"/>
        <v>0</v>
      </c>
      <c r="X40" s="11">
        <f t="shared" si="11"/>
        <v>0</v>
      </c>
      <c r="Y40" s="11">
        <f t="shared" si="9"/>
        <v>0</v>
      </c>
      <c r="Z40" s="11">
        <f t="shared" si="12"/>
        <v>0</v>
      </c>
      <c r="AA40" s="11">
        <f t="shared" si="13"/>
        <v>0</v>
      </c>
      <c r="AB40" s="11">
        <f t="shared" si="14"/>
        <v>0</v>
      </c>
      <c r="AC40" s="11">
        <f t="shared" si="15"/>
        <v>0</v>
      </c>
      <c r="AD40" s="11">
        <f t="shared" si="16"/>
        <v>0</v>
      </c>
      <c r="AE40" s="11">
        <f t="shared" si="8"/>
        <v>0</v>
      </c>
      <c r="AF40" s="2"/>
      <c r="AH40" s="6" t="s">
        <v>137</v>
      </c>
    </row>
    <row r="41" spans="1:34" ht="12.75">
      <c r="A41" s="17" t="s">
        <v>61</v>
      </c>
      <c r="B41" s="18">
        <v>90</v>
      </c>
      <c r="C41" s="18">
        <v>573</v>
      </c>
      <c r="D41" s="18">
        <v>616</v>
      </c>
      <c r="E41" s="18">
        <v>39</v>
      </c>
      <c r="F41" s="18"/>
      <c r="G41" s="18">
        <v>0.15</v>
      </c>
      <c r="H41" s="18">
        <v>0.8</v>
      </c>
      <c r="I41" s="18"/>
      <c r="J41" s="18"/>
      <c r="K41" s="18">
        <v>0.5</v>
      </c>
      <c r="L41" s="18">
        <v>12</v>
      </c>
      <c r="M41" s="18">
        <v>1870</v>
      </c>
      <c r="N41" s="18">
        <v>40</v>
      </c>
      <c r="O41" s="18">
        <v>6.5</v>
      </c>
      <c r="P41" s="104" t="s">
        <v>61</v>
      </c>
      <c r="Q41" s="62">
        <v>90</v>
      </c>
      <c r="R41" s="62">
        <v>616</v>
      </c>
      <c r="S41" s="62">
        <v>39</v>
      </c>
      <c r="T41" s="62">
        <v>0.5</v>
      </c>
      <c r="U41" s="61"/>
      <c r="V41" s="44"/>
      <c r="W41" s="11">
        <f t="shared" si="10"/>
        <v>0</v>
      </c>
      <c r="X41" s="11">
        <f t="shared" si="11"/>
        <v>0</v>
      </c>
      <c r="Y41" s="11">
        <f t="shared" si="9"/>
        <v>0</v>
      </c>
      <c r="Z41" s="11">
        <f t="shared" si="12"/>
        <v>0</v>
      </c>
      <c r="AA41" s="11">
        <f t="shared" si="13"/>
        <v>0</v>
      </c>
      <c r="AB41" s="11">
        <f t="shared" si="14"/>
        <v>0</v>
      </c>
      <c r="AC41" s="11">
        <f t="shared" si="15"/>
        <v>0</v>
      </c>
      <c r="AD41" s="11">
        <f t="shared" si="16"/>
        <v>0</v>
      </c>
      <c r="AE41" s="11">
        <f t="shared" si="8"/>
        <v>0</v>
      </c>
      <c r="AF41" s="2"/>
      <c r="AH41" s="6" t="s">
        <v>114</v>
      </c>
    </row>
    <row r="42" spans="1:34" ht="12.75">
      <c r="A42" s="17" t="s">
        <v>62</v>
      </c>
      <c r="B42" s="18">
        <v>12</v>
      </c>
      <c r="C42" s="18">
        <v>111</v>
      </c>
      <c r="D42" s="18">
        <v>104</v>
      </c>
      <c r="E42" s="18">
        <v>8</v>
      </c>
      <c r="F42" s="18"/>
      <c r="G42" s="18"/>
      <c r="H42" s="18"/>
      <c r="I42" s="18"/>
      <c r="J42" s="18"/>
      <c r="K42" s="18">
        <v>6</v>
      </c>
      <c r="L42" s="18">
        <v>1.3</v>
      </c>
      <c r="M42" s="18">
        <v>340</v>
      </c>
      <c r="N42" s="18">
        <v>3.2</v>
      </c>
      <c r="O42" s="18"/>
      <c r="P42" s="104" t="s">
        <v>62</v>
      </c>
      <c r="Q42" s="62">
        <v>12</v>
      </c>
      <c r="R42" s="62">
        <v>104</v>
      </c>
      <c r="S42" s="62">
        <v>8</v>
      </c>
      <c r="T42" s="62">
        <v>6</v>
      </c>
      <c r="U42" s="61"/>
      <c r="V42" s="44"/>
      <c r="W42" s="11">
        <f t="shared" si="10"/>
        <v>0</v>
      </c>
      <c r="X42" s="11">
        <f t="shared" si="11"/>
        <v>0</v>
      </c>
      <c r="Y42" s="11">
        <f t="shared" si="9"/>
        <v>0</v>
      </c>
      <c r="Z42" s="11">
        <f t="shared" si="12"/>
        <v>0</v>
      </c>
      <c r="AA42" s="11">
        <f t="shared" si="13"/>
        <v>0</v>
      </c>
      <c r="AB42" s="11">
        <f t="shared" si="14"/>
        <v>0</v>
      </c>
      <c r="AC42" s="11">
        <f t="shared" si="15"/>
        <v>0</v>
      </c>
      <c r="AD42" s="11">
        <f t="shared" si="16"/>
        <v>0</v>
      </c>
      <c r="AE42" s="11">
        <f t="shared" si="8"/>
        <v>0</v>
      </c>
      <c r="AF42" s="2"/>
      <c r="AH42" s="6" t="s">
        <v>115</v>
      </c>
    </row>
    <row r="43" spans="1:34" ht="15.75">
      <c r="A43" s="17" t="s">
        <v>63</v>
      </c>
      <c r="B43" s="18">
        <v>91</v>
      </c>
      <c r="C43" s="18">
        <v>1006</v>
      </c>
      <c r="D43" s="18">
        <v>929</v>
      </c>
      <c r="E43" s="18">
        <v>89</v>
      </c>
      <c r="F43" s="18"/>
      <c r="G43" s="18">
        <v>0.02</v>
      </c>
      <c r="H43" s="18">
        <v>0.02</v>
      </c>
      <c r="I43" s="18"/>
      <c r="J43" s="18"/>
      <c r="K43" s="18">
        <v>-37</v>
      </c>
      <c r="L43" s="18"/>
      <c r="M43" s="18"/>
      <c r="N43" s="18"/>
      <c r="O43" s="18">
        <v>1.1</v>
      </c>
      <c r="P43" s="104" t="s">
        <v>63</v>
      </c>
      <c r="Q43" s="62">
        <v>91</v>
      </c>
      <c r="R43" s="62">
        <v>929</v>
      </c>
      <c r="S43" s="62">
        <v>89</v>
      </c>
      <c r="T43" s="62">
        <v>-37</v>
      </c>
      <c r="U43" s="61"/>
      <c r="V43" s="44"/>
      <c r="W43" s="11">
        <f t="shared" si="10"/>
        <v>0</v>
      </c>
      <c r="X43" s="11">
        <f t="shared" si="11"/>
        <v>0</v>
      </c>
      <c r="Y43" s="11">
        <f t="shared" si="9"/>
        <v>0</v>
      </c>
      <c r="Z43" s="11">
        <f t="shared" si="12"/>
        <v>0</v>
      </c>
      <c r="AA43" s="11">
        <f t="shared" si="13"/>
        <v>0</v>
      </c>
      <c r="AB43" s="11">
        <f t="shared" si="14"/>
        <v>0</v>
      </c>
      <c r="AC43" s="11">
        <f t="shared" si="15"/>
        <v>0</v>
      </c>
      <c r="AD43" s="11">
        <f t="shared" si="16"/>
        <v>0</v>
      </c>
      <c r="AE43" s="11">
        <f t="shared" si="8"/>
        <v>0</v>
      </c>
      <c r="AF43" s="2"/>
      <c r="AH43" s="6" t="s">
        <v>138</v>
      </c>
    </row>
    <row r="44" spans="1:34" ht="12.75">
      <c r="A44" s="17" t="s">
        <v>64</v>
      </c>
      <c r="B44" s="18">
        <v>88</v>
      </c>
      <c r="C44" s="18"/>
      <c r="D44" s="18">
        <v>990</v>
      </c>
      <c r="E44" s="18">
        <v>100</v>
      </c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67" t="s">
        <v>99</v>
      </c>
      <c r="Q44" s="18">
        <v>88</v>
      </c>
      <c r="R44" s="21">
        <v>900</v>
      </c>
      <c r="S44" s="21">
        <v>70</v>
      </c>
      <c r="T44" s="21"/>
      <c r="U44" s="2"/>
      <c r="V44" s="44"/>
      <c r="W44" s="11">
        <f t="shared" si="10"/>
        <v>0</v>
      </c>
      <c r="X44" s="11">
        <f t="shared" si="11"/>
        <v>0</v>
      </c>
      <c r="Y44" s="11">
        <f t="shared" si="9"/>
        <v>0</v>
      </c>
      <c r="Z44" s="11">
        <f t="shared" si="12"/>
        <v>0</v>
      </c>
      <c r="AA44" s="11">
        <f t="shared" si="13"/>
        <v>0</v>
      </c>
      <c r="AB44" s="11">
        <f t="shared" si="14"/>
        <v>0</v>
      </c>
      <c r="AC44" s="11">
        <f t="shared" si="15"/>
        <v>0</v>
      </c>
      <c r="AD44" s="11">
        <f t="shared" si="16"/>
        <v>0</v>
      </c>
      <c r="AE44" s="11">
        <f t="shared" si="8"/>
        <v>0</v>
      </c>
      <c r="AF44" s="2"/>
      <c r="AH44" s="6" t="s">
        <v>139</v>
      </c>
    </row>
    <row r="45" spans="1:32" ht="12.75">
      <c r="A45" s="17" t="s">
        <v>65</v>
      </c>
      <c r="B45" s="18">
        <v>88</v>
      </c>
      <c r="C45" s="18"/>
      <c r="D45" s="18">
        <v>950</v>
      </c>
      <c r="E45" s="18">
        <v>95</v>
      </c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67" t="s">
        <v>70</v>
      </c>
      <c r="Q45" s="18">
        <v>88</v>
      </c>
      <c r="R45" s="21">
        <v>900</v>
      </c>
      <c r="S45" s="21">
        <v>75</v>
      </c>
      <c r="T45" s="21"/>
      <c r="U45" s="2"/>
      <c r="V45" s="44">
        <v>2.5</v>
      </c>
      <c r="W45" s="11">
        <f t="shared" si="10"/>
        <v>2.2</v>
      </c>
      <c r="X45" s="11">
        <f t="shared" si="11"/>
        <v>2250</v>
      </c>
      <c r="Y45" s="11">
        <f t="shared" si="9"/>
        <v>187.5</v>
      </c>
      <c r="Z45" s="11">
        <f t="shared" si="12"/>
        <v>0</v>
      </c>
      <c r="AA45" s="11">
        <f t="shared" si="13"/>
        <v>0</v>
      </c>
      <c r="AB45" s="11">
        <f t="shared" si="14"/>
        <v>0</v>
      </c>
      <c r="AC45" s="11">
        <f t="shared" si="15"/>
        <v>0</v>
      </c>
      <c r="AD45" s="11">
        <f t="shared" si="16"/>
        <v>0</v>
      </c>
      <c r="AE45" s="11">
        <f t="shared" si="8"/>
        <v>0</v>
      </c>
      <c r="AF45" s="2"/>
    </row>
    <row r="46" spans="1:32" ht="12.75">
      <c r="A46" s="17" t="s">
        <v>65</v>
      </c>
      <c r="B46" s="18">
        <v>88</v>
      </c>
      <c r="C46" s="18"/>
      <c r="D46" s="18">
        <v>950</v>
      </c>
      <c r="E46" s="18">
        <v>95</v>
      </c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67" t="s">
        <v>71</v>
      </c>
      <c r="Q46" s="18">
        <v>88</v>
      </c>
      <c r="R46" s="18">
        <v>975</v>
      </c>
      <c r="S46" s="18">
        <v>75</v>
      </c>
      <c r="T46" s="18"/>
      <c r="U46" s="2"/>
      <c r="V46" s="44"/>
      <c r="W46" s="11">
        <f t="shared" si="10"/>
        <v>0</v>
      </c>
      <c r="X46" s="11">
        <f t="shared" si="11"/>
        <v>0</v>
      </c>
      <c r="Y46" s="11">
        <f t="shared" si="9"/>
        <v>0</v>
      </c>
      <c r="Z46" s="11">
        <f t="shared" si="12"/>
        <v>0</v>
      </c>
      <c r="AA46" s="11">
        <f t="shared" si="13"/>
        <v>0</v>
      </c>
      <c r="AB46" s="11">
        <f t="shared" si="14"/>
        <v>0</v>
      </c>
      <c r="AC46" s="11">
        <f t="shared" si="15"/>
        <v>0</v>
      </c>
      <c r="AD46" s="11">
        <f t="shared" si="16"/>
        <v>0</v>
      </c>
      <c r="AE46" s="11">
        <f t="shared" si="8"/>
        <v>0</v>
      </c>
      <c r="AF46" s="2"/>
    </row>
    <row r="47" spans="1:32" ht="12.75">
      <c r="A47" s="17" t="s">
        <v>65</v>
      </c>
      <c r="B47" s="18">
        <v>88</v>
      </c>
      <c r="C47" s="18"/>
      <c r="D47" s="18">
        <v>950</v>
      </c>
      <c r="E47" s="18">
        <v>95</v>
      </c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67" t="s">
        <v>100</v>
      </c>
      <c r="Q47" s="18">
        <v>88</v>
      </c>
      <c r="R47" s="21">
        <v>750</v>
      </c>
      <c r="S47" s="21">
        <v>70</v>
      </c>
      <c r="T47" s="18"/>
      <c r="U47" s="2"/>
      <c r="V47" s="44"/>
      <c r="W47" s="11">
        <f t="shared" si="10"/>
        <v>0</v>
      </c>
      <c r="X47" s="11">
        <f t="shared" si="11"/>
        <v>0</v>
      </c>
      <c r="Y47" s="11">
        <f t="shared" si="9"/>
        <v>0</v>
      </c>
      <c r="Z47" s="11">
        <f t="shared" si="12"/>
        <v>0</v>
      </c>
      <c r="AA47" s="11">
        <f t="shared" si="13"/>
        <v>0</v>
      </c>
      <c r="AB47" s="11">
        <f t="shared" si="14"/>
        <v>0</v>
      </c>
      <c r="AC47" s="11">
        <f t="shared" si="15"/>
        <v>0</v>
      </c>
      <c r="AD47" s="11">
        <f t="shared" si="16"/>
        <v>0</v>
      </c>
      <c r="AE47" s="11">
        <f t="shared" si="8"/>
        <v>0</v>
      </c>
      <c r="AF47" s="2"/>
    </row>
    <row r="48" spans="1:32" ht="12.75">
      <c r="A48" s="17" t="s">
        <v>66</v>
      </c>
      <c r="B48" s="18">
        <v>88</v>
      </c>
      <c r="C48" s="18"/>
      <c r="D48" s="18">
        <v>910</v>
      </c>
      <c r="E48" s="18">
        <v>90</v>
      </c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67" t="s">
        <v>98</v>
      </c>
      <c r="Q48" s="18">
        <v>88</v>
      </c>
      <c r="R48" s="21">
        <v>950</v>
      </c>
      <c r="S48" s="21">
        <v>72.5</v>
      </c>
      <c r="T48" s="18"/>
      <c r="U48" s="2"/>
      <c r="V48" s="44"/>
      <c r="W48" s="11">
        <f t="shared" si="10"/>
        <v>0</v>
      </c>
      <c r="X48" s="11">
        <f t="shared" si="11"/>
        <v>0</v>
      </c>
      <c r="Y48" s="11">
        <f t="shared" si="9"/>
        <v>0</v>
      </c>
      <c r="Z48" s="11">
        <f t="shared" si="12"/>
        <v>0</v>
      </c>
      <c r="AA48" s="11">
        <f t="shared" si="13"/>
        <v>0</v>
      </c>
      <c r="AB48" s="11">
        <f t="shared" si="14"/>
        <v>0</v>
      </c>
      <c r="AC48" s="11">
        <f t="shared" si="15"/>
        <v>0</v>
      </c>
      <c r="AD48" s="11">
        <f t="shared" si="16"/>
        <v>0</v>
      </c>
      <c r="AE48" s="11">
        <f t="shared" si="8"/>
        <v>0</v>
      </c>
      <c r="AF48" s="2"/>
    </row>
    <row r="49" spans="1:32" ht="12.75">
      <c r="A49" s="17" t="s">
        <v>67</v>
      </c>
      <c r="B49" s="18">
        <v>88</v>
      </c>
      <c r="C49" s="18"/>
      <c r="D49" s="18">
        <v>870</v>
      </c>
      <c r="E49" s="18">
        <v>85</v>
      </c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67" t="s">
        <v>68</v>
      </c>
      <c r="Q49" s="18">
        <v>88</v>
      </c>
      <c r="R49" s="21">
        <v>870</v>
      </c>
      <c r="S49" s="21">
        <v>75</v>
      </c>
      <c r="T49" s="18"/>
      <c r="U49" s="2"/>
      <c r="V49" s="44"/>
      <c r="W49" s="11">
        <f t="shared" si="10"/>
        <v>0</v>
      </c>
      <c r="X49" s="11">
        <f t="shared" si="11"/>
        <v>0</v>
      </c>
      <c r="Y49" s="11">
        <f t="shared" si="9"/>
        <v>0</v>
      </c>
      <c r="Z49" s="11">
        <f t="shared" si="12"/>
        <v>0</v>
      </c>
      <c r="AA49" s="11">
        <f t="shared" si="13"/>
        <v>0</v>
      </c>
      <c r="AB49" s="11">
        <f t="shared" si="14"/>
        <v>0</v>
      </c>
      <c r="AC49" s="11">
        <f t="shared" si="15"/>
        <v>0</v>
      </c>
      <c r="AD49" s="11">
        <f t="shared" si="16"/>
        <v>0</v>
      </c>
      <c r="AE49" s="11">
        <f t="shared" si="8"/>
        <v>0</v>
      </c>
      <c r="AF49" s="2"/>
    </row>
    <row r="50" spans="1:32" ht="12.75">
      <c r="A50" s="17" t="s">
        <v>68</v>
      </c>
      <c r="B50" s="18">
        <v>88</v>
      </c>
      <c r="C50" s="18">
        <v>940</v>
      </c>
      <c r="D50" s="18"/>
      <c r="E50" s="18">
        <v>75</v>
      </c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67" t="s">
        <v>69</v>
      </c>
      <c r="Q50" s="18">
        <v>88</v>
      </c>
      <c r="R50" s="18">
        <v>870</v>
      </c>
      <c r="S50" s="18">
        <v>75</v>
      </c>
      <c r="T50" s="18"/>
      <c r="U50" s="2"/>
      <c r="V50" s="44"/>
      <c r="W50" s="11">
        <f t="shared" si="10"/>
        <v>0</v>
      </c>
      <c r="X50" s="11">
        <f t="shared" si="11"/>
        <v>0</v>
      </c>
      <c r="Y50" s="11">
        <f t="shared" si="9"/>
        <v>0</v>
      </c>
      <c r="Z50" s="11">
        <f t="shared" si="12"/>
        <v>0</v>
      </c>
      <c r="AA50" s="11">
        <f t="shared" si="13"/>
        <v>0</v>
      </c>
      <c r="AB50" s="11">
        <f t="shared" si="14"/>
        <v>0</v>
      </c>
      <c r="AC50" s="11">
        <f t="shared" si="15"/>
        <v>0</v>
      </c>
      <c r="AD50" s="11">
        <f t="shared" si="16"/>
        <v>0</v>
      </c>
      <c r="AE50" s="11">
        <f t="shared" si="8"/>
        <v>0</v>
      </c>
      <c r="AF50" s="2"/>
    </row>
    <row r="51" spans="1:32" ht="12.75">
      <c r="A51" s="17" t="s">
        <v>69</v>
      </c>
      <c r="B51" s="18">
        <v>88</v>
      </c>
      <c r="C51" s="18">
        <v>940</v>
      </c>
      <c r="D51" s="18"/>
      <c r="E51" s="18">
        <v>75</v>
      </c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67" t="s">
        <v>118</v>
      </c>
      <c r="Q51" s="21">
        <v>88</v>
      </c>
      <c r="R51" s="21">
        <v>1000</v>
      </c>
      <c r="S51" s="21">
        <v>100</v>
      </c>
      <c r="T51" s="21"/>
      <c r="U51" s="2"/>
      <c r="V51" s="44"/>
      <c r="W51" s="11">
        <f t="shared" si="10"/>
        <v>0</v>
      </c>
      <c r="X51" s="11">
        <f t="shared" si="11"/>
        <v>0</v>
      </c>
      <c r="Y51" s="11">
        <f t="shared" si="9"/>
        <v>0</v>
      </c>
      <c r="Z51" s="11">
        <f t="shared" si="12"/>
        <v>0</v>
      </c>
      <c r="AA51" s="11">
        <f t="shared" si="13"/>
        <v>0</v>
      </c>
      <c r="AB51" s="11">
        <f t="shared" si="14"/>
        <v>0</v>
      </c>
      <c r="AC51" s="11">
        <f t="shared" si="15"/>
        <v>0</v>
      </c>
      <c r="AD51" s="11">
        <f t="shared" si="16"/>
        <v>0</v>
      </c>
      <c r="AE51" s="11">
        <f t="shared" si="8"/>
        <v>0</v>
      </c>
      <c r="AF51" s="2"/>
    </row>
    <row r="52" spans="1:32" ht="12.75">
      <c r="A52" s="17" t="s">
        <v>70</v>
      </c>
      <c r="B52" s="18">
        <v>88</v>
      </c>
      <c r="C52" s="18">
        <v>900</v>
      </c>
      <c r="D52" s="18"/>
      <c r="E52" s="18">
        <v>75</v>
      </c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21"/>
      <c r="Q52" s="21"/>
      <c r="R52" s="21"/>
      <c r="S52" s="21"/>
      <c r="T52" s="21"/>
      <c r="U52" s="2"/>
      <c r="V52" s="44"/>
      <c r="W52" s="11">
        <f t="shared" si="10"/>
        <v>0</v>
      </c>
      <c r="X52" s="11">
        <f t="shared" si="11"/>
        <v>0</v>
      </c>
      <c r="Y52" s="11">
        <f t="shared" si="9"/>
        <v>0</v>
      </c>
      <c r="Z52" s="11">
        <f t="shared" si="12"/>
        <v>0</v>
      </c>
      <c r="AA52" s="11">
        <f t="shared" si="13"/>
        <v>0</v>
      </c>
      <c r="AB52" s="11">
        <f t="shared" si="14"/>
        <v>0</v>
      </c>
      <c r="AC52" s="11">
        <f t="shared" si="15"/>
        <v>0</v>
      </c>
      <c r="AD52" s="11">
        <f t="shared" si="16"/>
        <v>0</v>
      </c>
      <c r="AE52" s="11">
        <f t="shared" si="8"/>
        <v>0</v>
      </c>
      <c r="AF52" s="2"/>
    </row>
    <row r="53" spans="1:32" ht="12.75">
      <c r="A53" s="17" t="s">
        <v>19</v>
      </c>
      <c r="B53" s="18">
        <v>88</v>
      </c>
      <c r="C53" s="18">
        <v>950</v>
      </c>
      <c r="D53" s="18"/>
      <c r="E53" s="18">
        <v>70</v>
      </c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21"/>
      <c r="Q53" s="21"/>
      <c r="R53" s="21"/>
      <c r="S53" s="21"/>
      <c r="T53" s="21"/>
      <c r="U53" s="2"/>
      <c r="V53" s="44"/>
      <c r="W53" s="11">
        <f t="shared" si="10"/>
        <v>0</v>
      </c>
      <c r="X53" s="11">
        <f t="shared" si="11"/>
        <v>0</v>
      </c>
      <c r="Y53" s="11">
        <f t="shared" si="9"/>
        <v>0</v>
      </c>
      <c r="Z53" s="11">
        <f t="shared" si="12"/>
        <v>0</v>
      </c>
      <c r="AA53" s="11">
        <f t="shared" si="13"/>
        <v>0</v>
      </c>
      <c r="AB53" s="11">
        <f t="shared" si="14"/>
        <v>0</v>
      </c>
      <c r="AC53" s="11">
        <f t="shared" si="15"/>
        <v>0</v>
      </c>
      <c r="AD53" s="11">
        <f t="shared" si="16"/>
        <v>0</v>
      </c>
      <c r="AE53" s="11">
        <f t="shared" si="8"/>
        <v>0</v>
      </c>
      <c r="AF53" s="2"/>
    </row>
    <row r="54" spans="1:32" ht="12.75">
      <c r="A54" s="17" t="s">
        <v>71</v>
      </c>
      <c r="B54" s="18">
        <v>88</v>
      </c>
      <c r="C54" s="18">
        <v>1000</v>
      </c>
      <c r="D54" s="18"/>
      <c r="E54" s="18">
        <v>75</v>
      </c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42"/>
      <c r="Q54" s="21"/>
      <c r="R54" s="21"/>
      <c r="S54" s="21"/>
      <c r="T54" s="21"/>
      <c r="U54" s="2"/>
      <c r="V54" s="44"/>
      <c r="W54" s="11">
        <f t="shared" si="10"/>
        <v>0</v>
      </c>
      <c r="X54" s="11">
        <f t="shared" si="11"/>
        <v>0</v>
      </c>
      <c r="Y54" s="11">
        <f t="shared" si="9"/>
        <v>0</v>
      </c>
      <c r="Z54" s="11">
        <f t="shared" si="12"/>
        <v>0</v>
      </c>
      <c r="AA54" s="11">
        <f t="shared" si="13"/>
        <v>0</v>
      </c>
      <c r="AB54" s="11">
        <f t="shared" si="14"/>
        <v>0</v>
      </c>
      <c r="AC54" s="11">
        <f t="shared" si="15"/>
        <v>0</v>
      </c>
      <c r="AD54" s="11">
        <f t="shared" si="16"/>
        <v>0</v>
      </c>
      <c r="AE54" s="11">
        <f t="shared" si="8"/>
        <v>0</v>
      </c>
      <c r="AF54" s="2"/>
    </row>
    <row r="55" spans="1:32" ht="12.75">
      <c r="A55" s="19" t="s">
        <v>72</v>
      </c>
      <c r="B55" s="18">
        <v>88</v>
      </c>
      <c r="C55" s="18">
        <v>950</v>
      </c>
      <c r="D55" s="18"/>
      <c r="E55" s="18">
        <v>85</v>
      </c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42"/>
      <c r="Q55" s="21"/>
      <c r="R55" s="21"/>
      <c r="S55" s="21"/>
      <c r="T55" s="21"/>
      <c r="U55" s="2"/>
      <c r="V55" s="44"/>
      <c r="W55" s="11">
        <f t="shared" si="10"/>
        <v>0</v>
      </c>
      <c r="X55" s="11">
        <f t="shared" si="11"/>
        <v>0</v>
      </c>
      <c r="Y55" s="11">
        <f t="shared" si="9"/>
        <v>0</v>
      </c>
      <c r="Z55" s="11">
        <f t="shared" si="12"/>
        <v>0</v>
      </c>
      <c r="AA55" s="11">
        <f t="shared" si="13"/>
        <v>0</v>
      </c>
      <c r="AB55" s="11">
        <f t="shared" si="14"/>
        <v>0</v>
      </c>
      <c r="AC55" s="11">
        <f t="shared" si="15"/>
        <v>0</v>
      </c>
      <c r="AD55" s="11">
        <f t="shared" si="16"/>
        <v>0</v>
      </c>
      <c r="AE55" s="11">
        <f t="shared" si="8"/>
        <v>0</v>
      </c>
      <c r="AF55" s="2"/>
    </row>
    <row r="56" spans="1:32" ht="12.75">
      <c r="A56" s="19" t="s">
        <v>73</v>
      </c>
      <c r="B56" s="18">
        <v>88</v>
      </c>
      <c r="C56" s="18">
        <v>900</v>
      </c>
      <c r="D56" s="20"/>
      <c r="E56" s="18">
        <v>80</v>
      </c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42"/>
      <c r="Q56" s="21"/>
      <c r="R56" s="21"/>
      <c r="S56" s="21"/>
      <c r="T56" s="21"/>
      <c r="U56" s="2"/>
      <c r="V56" s="44"/>
      <c r="W56" s="11">
        <f t="shared" si="10"/>
        <v>0</v>
      </c>
      <c r="X56" s="11">
        <f t="shared" si="11"/>
        <v>0</v>
      </c>
      <c r="Y56" s="11">
        <f t="shared" si="9"/>
        <v>0</v>
      </c>
      <c r="Z56" s="11">
        <f t="shared" si="12"/>
        <v>0</v>
      </c>
      <c r="AA56" s="11">
        <f t="shared" si="13"/>
        <v>0</v>
      </c>
      <c r="AB56" s="11">
        <f t="shared" si="14"/>
        <v>0</v>
      </c>
      <c r="AC56" s="11">
        <f t="shared" si="15"/>
        <v>0</v>
      </c>
      <c r="AD56" s="11">
        <f t="shared" si="16"/>
        <v>0</v>
      </c>
      <c r="AE56" s="11">
        <f t="shared" si="8"/>
        <v>0</v>
      </c>
      <c r="AF56" s="2"/>
    </row>
    <row r="57" spans="1:32" ht="12.75">
      <c r="A57" s="15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42"/>
      <c r="Q57" s="21"/>
      <c r="R57" s="21"/>
      <c r="S57" s="21"/>
      <c r="T57" s="21"/>
      <c r="U57" s="2"/>
      <c r="V57" s="44"/>
      <c r="W57" s="11">
        <f t="shared" si="10"/>
        <v>0</v>
      </c>
      <c r="X57" s="11">
        <f t="shared" si="11"/>
        <v>0</v>
      </c>
      <c r="Y57" s="11">
        <f t="shared" si="9"/>
        <v>0</v>
      </c>
      <c r="Z57" s="11">
        <f t="shared" si="12"/>
        <v>0</v>
      </c>
      <c r="AA57" s="11">
        <f t="shared" si="13"/>
        <v>0</v>
      </c>
      <c r="AB57" s="11">
        <f t="shared" si="14"/>
        <v>0</v>
      </c>
      <c r="AC57" s="11">
        <f t="shared" si="15"/>
        <v>0</v>
      </c>
      <c r="AD57" s="11">
        <f t="shared" si="16"/>
        <v>0</v>
      </c>
      <c r="AE57" s="11">
        <f t="shared" si="8"/>
        <v>0</v>
      </c>
      <c r="AF57" s="2"/>
    </row>
    <row r="58" spans="1:32" ht="12.75">
      <c r="A58" s="15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42"/>
      <c r="Q58" s="21"/>
      <c r="R58" s="21"/>
      <c r="S58" s="21"/>
      <c r="T58" s="21"/>
      <c r="U58" s="2"/>
      <c r="V58" s="44"/>
      <c r="W58" s="11">
        <f t="shared" si="10"/>
        <v>0</v>
      </c>
      <c r="X58" s="11">
        <f t="shared" si="11"/>
        <v>0</v>
      </c>
      <c r="Y58" s="11">
        <f t="shared" si="9"/>
        <v>0</v>
      </c>
      <c r="Z58" s="11">
        <f t="shared" si="12"/>
        <v>0</v>
      </c>
      <c r="AA58" s="11">
        <f t="shared" si="13"/>
        <v>0</v>
      </c>
      <c r="AB58" s="11">
        <f t="shared" si="14"/>
        <v>0</v>
      </c>
      <c r="AC58" s="11">
        <f t="shared" si="15"/>
        <v>0</v>
      </c>
      <c r="AD58" s="11">
        <f t="shared" si="16"/>
        <v>0</v>
      </c>
      <c r="AE58" s="11">
        <f t="shared" si="8"/>
        <v>0</v>
      </c>
      <c r="AF58" s="2"/>
    </row>
    <row r="59" spans="1:32" ht="12.75">
      <c r="A59" s="15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42"/>
      <c r="Q59" s="21"/>
      <c r="R59" s="21"/>
      <c r="S59" s="21"/>
      <c r="T59" s="21"/>
      <c r="U59" s="2"/>
      <c r="V59" s="44"/>
      <c r="W59" s="11">
        <f t="shared" si="10"/>
        <v>0</v>
      </c>
      <c r="X59" s="11">
        <f t="shared" si="11"/>
        <v>0</v>
      </c>
      <c r="Y59" s="11">
        <f t="shared" si="9"/>
        <v>0</v>
      </c>
      <c r="Z59" s="11">
        <f t="shared" si="12"/>
        <v>0</v>
      </c>
      <c r="AA59" s="11">
        <f t="shared" si="13"/>
        <v>0</v>
      </c>
      <c r="AB59" s="11">
        <f t="shared" si="14"/>
        <v>0</v>
      </c>
      <c r="AC59" s="11">
        <f t="shared" si="15"/>
        <v>0</v>
      </c>
      <c r="AD59" s="11">
        <f t="shared" si="16"/>
        <v>0</v>
      </c>
      <c r="AE59" s="11">
        <f t="shared" si="8"/>
        <v>0</v>
      </c>
      <c r="AF59" s="2"/>
    </row>
    <row r="60" spans="1:32" ht="12.75">
      <c r="A60" s="15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42"/>
      <c r="Q60" s="21"/>
      <c r="R60" s="21"/>
      <c r="S60" s="21"/>
      <c r="T60" s="21"/>
      <c r="U60" s="2"/>
      <c r="V60" s="44"/>
      <c r="W60" s="11">
        <f t="shared" si="10"/>
        <v>0</v>
      </c>
      <c r="X60" s="11">
        <f t="shared" si="11"/>
        <v>0</v>
      </c>
      <c r="Y60" s="11">
        <f t="shared" si="9"/>
        <v>0</v>
      </c>
      <c r="Z60" s="11">
        <f t="shared" si="12"/>
        <v>0</v>
      </c>
      <c r="AA60" s="11">
        <f t="shared" si="13"/>
        <v>0</v>
      </c>
      <c r="AB60" s="11">
        <f t="shared" si="14"/>
        <v>0</v>
      </c>
      <c r="AC60" s="11">
        <f t="shared" si="15"/>
        <v>0</v>
      </c>
      <c r="AD60" s="11">
        <f t="shared" si="16"/>
        <v>0</v>
      </c>
      <c r="AE60" s="11">
        <f t="shared" si="8"/>
        <v>0</v>
      </c>
      <c r="AF60" s="2"/>
    </row>
    <row r="61" spans="1:38" ht="15">
      <c r="A61" s="15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42"/>
      <c r="Q61" s="21"/>
      <c r="R61" s="21"/>
      <c r="S61" s="21"/>
      <c r="T61" s="21"/>
      <c r="U61" s="2"/>
      <c r="V61" s="44"/>
      <c r="W61" s="11">
        <f t="shared" si="10"/>
        <v>0</v>
      </c>
      <c r="X61" s="11">
        <f t="shared" si="11"/>
        <v>0</v>
      </c>
      <c r="Y61" s="11">
        <f t="shared" si="9"/>
        <v>0</v>
      </c>
      <c r="Z61" s="11">
        <f t="shared" si="12"/>
        <v>0</v>
      </c>
      <c r="AA61" s="11">
        <f t="shared" si="13"/>
        <v>0</v>
      </c>
      <c r="AB61" s="11">
        <f t="shared" si="14"/>
        <v>0</v>
      </c>
      <c r="AC61" s="11">
        <f t="shared" si="15"/>
        <v>0</v>
      </c>
      <c r="AD61" s="11">
        <f t="shared" si="16"/>
        <v>0</v>
      </c>
      <c r="AE61" s="11">
        <f t="shared" si="8"/>
        <v>0</v>
      </c>
      <c r="AF61" s="2"/>
      <c r="AG61" s="59"/>
      <c r="AH61" s="1"/>
      <c r="AI61" s="1"/>
      <c r="AJ61" s="1"/>
      <c r="AK61" s="1"/>
      <c r="AL61" s="1"/>
    </row>
    <row r="62" spans="1:33" ht="12.75">
      <c r="A62" s="15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42"/>
      <c r="Q62" s="21"/>
      <c r="R62" s="21"/>
      <c r="S62" s="21"/>
      <c r="T62" s="21"/>
      <c r="U62" s="2"/>
      <c r="V62" s="44"/>
      <c r="W62" s="11"/>
      <c r="X62" s="11"/>
      <c r="Y62" s="11"/>
      <c r="Z62" s="11"/>
      <c r="AA62" s="11"/>
      <c r="AB62" s="11"/>
      <c r="AC62" s="11"/>
      <c r="AD62" s="11"/>
      <c r="AE62" s="11">
        <f t="shared" si="8"/>
        <v>0</v>
      </c>
      <c r="AF62" s="2"/>
      <c r="AG62" s="36"/>
    </row>
    <row r="63" spans="1:33" ht="12.75">
      <c r="A63" s="15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5"/>
      <c r="Q63" s="10"/>
      <c r="R63" s="10"/>
      <c r="S63" s="10"/>
      <c r="T63" s="10"/>
      <c r="U63" s="2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2"/>
      <c r="AG63" s="27"/>
    </row>
    <row r="64" spans="1:33" ht="12.75">
      <c r="A64" s="15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5"/>
      <c r="Q64" s="10"/>
      <c r="R64" s="10"/>
      <c r="S64" s="10"/>
      <c r="T64" s="10"/>
      <c r="U64" s="2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2"/>
      <c r="AG64" s="33"/>
    </row>
    <row r="65" spans="1:33" ht="12.75">
      <c r="A65" s="15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6" t="s">
        <v>17</v>
      </c>
      <c r="Q65" s="12"/>
      <c r="R65" s="12"/>
      <c r="S65" s="12"/>
      <c r="T65" s="12"/>
      <c r="U65" s="5"/>
      <c r="V65" s="12"/>
      <c r="W65" s="12">
        <f aca="true" t="shared" si="17" ref="W65:AE65">SUM(W3:W64)</f>
        <v>6.94</v>
      </c>
      <c r="X65" s="12">
        <f t="shared" si="17"/>
        <v>6110.5</v>
      </c>
      <c r="Y65" s="12">
        <f t="shared" si="17"/>
        <v>429.5</v>
      </c>
      <c r="Z65" s="12">
        <f t="shared" si="17"/>
        <v>127.5</v>
      </c>
      <c r="AA65" s="12">
        <f t="shared" si="17"/>
        <v>0.685</v>
      </c>
      <c r="AB65" s="12">
        <f t="shared" si="17"/>
        <v>1.105</v>
      </c>
      <c r="AC65" s="12">
        <f t="shared" si="17"/>
        <v>635.265</v>
      </c>
      <c r="AD65" s="12">
        <f t="shared" si="17"/>
        <v>10.59</v>
      </c>
      <c r="AE65" s="12">
        <f t="shared" si="17"/>
        <v>-2.01</v>
      </c>
      <c r="AF65" s="2"/>
      <c r="AG65" s="33"/>
    </row>
    <row r="66" spans="1:33" ht="12.75">
      <c r="A66" s="15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5"/>
      <c r="Q66" s="10"/>
      <c r="R66" s="10"/>
      <c r="S66" s="10"/>
      <c r="T66" s="10"/>
      <c r="U66" s="2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2"/>
      <c r="AG66" s="6" t="s">
        <v>140</v>
      </c>
    </row>
    <row r="67" spans="1:33" ht="12.75">
      <c r="A67" s="7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7"/>
      <c r="Q67" s="6"/>
      <c r="R67" s="6"/>
      <c r="S67" s="6"/>
      <c r="T67" s="6"/>
      <c r="AG67" s="33"/>
    </row>
    <row r="68" spans="1:33" ht="12.75">
      <c r="A68" s="14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14"/>
      <c r="Q68" s="6"/>
      <c r="R68" s="6"/>
      <c r="S68" s="6"/>
      <c r="T68" s="6"/>
      <c r="AG68" s="33"/>
    </row>
    <row r="69" spans="1:33" ht="12.75">
      <c r="A69" s="14"/>
      <c r="B69" s="6"/>
      <c r="C69" s="6"/>
      <c r="E69" s="6"/>
      <c r="P69" s="14"/>
      <c r="Q69" s="6"/>
      <c r="R69" s="6"/>
      <c r="S69" s="6"/>
      <c r="T69" s="6"/>
      <c r="AG69" s="33"/>
    </row>
    <row r="70" spans="1:33" ht="12.75">
      <c r="A70" s="6"/>
      <c r="AG70" s="6"/>
    </row>
    <row r="71" ht="12.75">
      <c r="AG71" s="33"/>
    </row>
    <row r="72" ht="12.75">
      <c r="AG72" s="33"/>
    </row>
    <row r="73" ht="12.75">
      <c r="AG73" s="33"/>
    </row>
    <row r="74" ht="15">
      <c r="AG74" s="59"/>
    </row>
    <row r="75" ht="12.75">
      <c r="AG75" s="33"/>
    </row>
    <row r="76" ht="12.75">
      <c r="AG76" s="33"/>
    </row>
    <row r="77" ht="12.75">
      <c r="AG77" s="33"/>
    </row>
    <row r="79" ht="12.75">
      <c r="AG79" s="33"/>
    </row>
    <row r="80" ht="12.75">
      <c r="AG80" s="33"/>
    </row>
    <row r="81" ht="12.75">
      <c r="AG81" s="33"/>
    </row>
  </sheetData>
  <sheetProtection sheet="1" objects="1" selectLockedCells="1"/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95</dc:creator>
  <cp:keywords/>
  <dc:description/>
  <cp:lastModifiedBy>Ufuk</cp:lastModifiedBy>
  <dcterms:created xsi:type="dcterms:W3CDTF">1999-04-27T07:56:47Z</dcterms:created>
  <dcterms:modified xsi:type="dcterms:W3CDTF">2011-02-26T13:13:43Z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2F1E1603">
    <vt:lpwstr/>
  </property>
  <property fmtid="{D5CDD505-2E9C-101B-9397-08002B2CF9AE}" pid="3" name="IVIDC">
    <vt:lpwstr/>
  </property>
  <property fmtid="{D5CDD505-2E9C-101B-9397-08002B2CF9AE}" pid="4" name="IVID362F13E8">
    <vt:lpwstr/>
  </property>
  <property fmtid="{D5CDD505-2E9C-101B-9397-08002B2CF9AE}" pid="5" name="IVID3A3618F1">
    <vt:lpwstr/>
  </property>
  <property fmtid="{D5CDD505-2E9C-101B-9397-08002B2CF9AE}" pid="6" name="IVID15E41318">
    <vt:lpwstr/>
  </property>
  <property fmtid="{D5CDD505-2E9C-101B-9397-08002B2CF9AE}" pid="7" name="IVID181914D9">
    <vt:lpwstr/>
  </property>
  <property fmtid="{D5CDD505-2E9C-101B-9397-08002B2CF9AE}" pid="8" name="IVID155815FB">
    <vt:lpwstr/>
  </property>
  <property fmtid="{D5CDD505-2E9C-101B-9397-08002B2CF9AE}" pid="9" name="IVIDD091BF0">
    <vt:lpwstr/>
  </property>
  <property fmtid="{D5CDD505-2E9C-101B-9397-08002B2CF9AE}" pid="10" name="IVID344CCFFC">
    <vt:lpwstr/>
  </property>
  <property fmtid="{D5CDD505-2E9C-101B-9397-08002B2CF9AE}" pid="11" name="IVID1A7D12ED">
    <vt:lpwstr/>
  </property>
  <property fmtid="{D5CDD505-2E9C-101B-9397-08002B2CF9AE}" pid="12" name="IVID1B2115FE">
    <vt:lpwstr/>
  </property>
  <property fmtid="{D5CDD505-2E9C-101B-9397-08002B2CF9AE}" pid="13" name="IVID35431BD0">
    <vt:lpwstr/>
  </property>
  <property fmtid="{D5CDD505-2E9C-101B-9397-08002B2CF9AE}" pid="14" name="IVID4637A884">
    <vt:lpwstr/>
  </property>
  <property fmtid="{D5CDD505-2E9C-101B-9397-08002B2CF9AE}" pid="15" name="IVID127C14F5">
    <vt:lpwstr/>
  </property>
  <property fmtid="{D5CDD505-2E9C-101B-9397-08002B2CF9AE}" pid="16" name="IVID1834F0DD">
    <vt:lpwstr/>
  </property>
  <property fmtid="{D5CDD505-2E9C-101B-9397-08002B2CF9AE}" pid="17" name="IVID312119E0">
    <vt:lpwstr/>
  </property>
  <property fmtid="{D5CDD505-2E9C-101B-9397-08002B2CF9AE}" pid="18" name="IVID3D2819F8">
    <vt:lpwstr/>
  </property>
  <property fmtid="{D5CDD505-2E9C-101B-9397-08002B2CF9AE}" pid="19" name="IVID1C471C09">
    <vt:lpwstr/>
  </property>
  <property fmtid="{D5CDD505-2E9C-101B-9397-08002B2CF9AE}" pid="20" name="IVID12391307">
    <vt:lpwstr/>
  </property>
  <property fmtid="{D5CDD505-2E9C-101B-9397-08002B2CF9AE}" pid="21" name="IVID3B6F15E2">
    <vt:lpwstr/>
  </property>
  <property fmtid="{D5CDD505-2E9C-101B-9397-08002B2CF9AE}" pid="22" name="IVID115E1703">
    <vt:lpwstr/>
  </property>
  <property fmtid="{D5CDD505-2E9C-101B-9397-08002B2CF9AE}" pid="23" name="IVIDB235A3C6">
    <vt:lpwstr/>
  </property>
  <property fmtid="{D5CDD505-2E9C-101B-9397-08002B2CF9AE}" pid="24" name="IVID2D6216D6">
    <vt:lpwstr/>
  </property>
  <property fmtid="{D5CDD505-2E9C-101B-9397-08002B2CF9AE}" pid="25" name="IVID403C89F9">
    <vt:lpwstr/>
  </property>
  <property fmtid="{D5CDD505-2E9C-101B-9397-08002B2CF9AE}" pid="26" name="IVID151614D5">
    <vt:lpwstr/>
  </property>
  <property fmtid="{D5CDD505-2E9C-101B-9397-08002B2CF9AE}" pid="27" name="IVID391512E9">
    <vt:lpwstr/>
  </property>
  <property fmtid="{D5CDD505-2E9C-101B-9397-08002B2CF9AE}" pid="28" name="IVID104111F8">
    <vt:lpwstr/>
  </property>
  <property fmtid="{D5CDD505-2E9C-101B-9397-08002B2CF9AE}" pid="29" name="IVID13800FE3">
    <vt:lpwstr/>
  </property>
  <property fmtid="{D5CDD505-2E9C-101B-9397-08002B2CF9AE}" pid="30" name="IVID58719883">
    <vt:lpwstr/>
  </property>
  <property fmtid="{D5CDD505-2E9C-101B-9397-08002B2CF9AE}" pid="31" name="IVID16271305">
    <vt:lpwstr/>
  </property>
  <property fmtid="{D5CDD505-2E9C-101B-9397-08002B2CF9AE}" pid="32" name="IVID54A096FC">
    <vt:lpwstr/>
  </property>
  <property fmtid="{D5CDD505-2E9C-101B-9397-08002B2CF9AE}" pid="33" name="IVID367819CF">
    <vt:lpwstr/>
  </property>
  <property fmtid="{D5CDD505-2E9C-101B-9397-08002B2CF9AE}" pid="34" name="IVID295C1AD6">
    <vt:lpwstr/>
  </property>
  <property fmtid="{D5CDD505-2E9C-101B-9397-08002B2CF9AE}" pid="35" name="IVID32421AD0">
    <vt:lpwstr/>
  </property>
  <property fmtid="{D5CDD505-2E9C-101B-9397-08002B2CF9AE}" pid="36" name="IVID191213F4">
    <vt:lpwstr/>
  </property>
  <property fmtid="{D5CDD505-2E9C-101B-9397-08002B2CF9AE}" pid="37" name="IVID1E0C1CF1">
    <vt:lpwstr/>
  </property>
  <property fmtid="{D5CDD505-2E9C-101B-9397-08002B2CF9AE}" pid="38" name="IVID3F111AEF">
    <vt:lpwstr/>
  </property>
  <property fmtid="{D5CDD505-2E9C-101B-9397-08002B2CF9AE}" pid="39" name="IVID2D1412E9">
    <vt:lpwstr/>
  </property>
  <property fmtid="{D5CDD505-2E9C-101B-9397-08002B2CF9AE}" pid="40" name="IVID3E4B14F6">
    <vt:lpwstr/>
  </property>
  <property fmtid="{D5CDD505-2E9C-101B-9397-08002B2CF9AE}" pid="41" name="IVID1F07196C">
    <vt:lpwstr/>
  </property>
  <property fmtid="{D5CDD505-2E9C-101B-9397-08002B2CF9AE}" pid="42" name="IVID73D12D5">
    <vt:lpwstr/>
  </property>
  <property fmtid="{D5CDD505-2E9C-101B-9397-08002B2CF9AE}" pid="43" name="IVIDB3E0F08">
    <vt:lpwstr/>
  </property>
  <property fmtid="{D5CDD505-2E9C-101B-9397-08002B2CF9AE}" pid="44" name="IVID1E4019EE">
    <vt:lpwstr/>
  </property>
  <property fmtid="{D5CDD505-2E9C-101B-9397-08002B2CF9AE}" pid="45" name="IVID16071ADA">
    <vt:lpwstr/>
  </property>
  <property fmtid="{D5CDD505-2E9C-101B-9397-08002B2CF9AE}" pid="46" name="IVID153E18D8">
    <vt:lpwstr/>
  </property>
  <property fmtid="{D5CDD505-2E9C-101B-9397-08002B2CF9AE}" pid="47" name="IVID454F16FF">
    <vt:lpwstr/>
  </property>
  <property fmtid="{D5CDD505-2E9C-101B-9397-08002B2CF9AE}" pid="48" name="IVID215B1CF9">
    <vt:lpwstr/>
  </property>
</Properties>
</file>